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kolic\Documents\NABAVA\NABAVA HAC\2022\JEDNOSTAVNA 2022\J16. J237-22, Arheol.istraživanja na čvoru Podi\"/>
    </mc:Choice>
  </mc:AlternateContent>
  <bookViews>
    <workbookView xWindow="600" yWindow="15" windowWidth="18105" windowHeight="11895" activeTab="1"/>
  </bookViews>
  <sheets>
    <sheet name="Opći uvjeti" sheetId="8" r:id="rId1"/>
    <sheet name="Troškovnik" sheetId="2" r:id="rId2"/>
    <sheet name="DatRes" sheetId="4" state="hidden" r:id="rId3"/>
    <sheet name="Sisak" sheetId="6" state="hidden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F23" i="6" l="1"/>
  <c r="C23" i="6"/>
  <c r="E23" i="6"/>
  <c r="E24" i="6"/>
  <c r="G24" i="6" s="1"/>
  <c r="G23" i="6" l="1"/>
  <c r="C4" i="4" l="1"/>
  <c r="C3" i="4"/>
  <c r="A4" i="4"/>
  <c r="A3" i="4"/>
  <c r="B7" i="4"/>
  <c r="A7" i="4"/>
  <c r="C10" i="4"/>
  <c r="B10" i="4"/>
  <c r="B9" i="4"/>
  <c r="C8" i="4"/>
  <c r="B8" i="4"/>
  <c r="A9" i="4"/>
  <c r="A8" i="4"/>
  <c r="A10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A17" i="4"/>
  <c r="A16" i="4"/>
  <c r="A15" i="4"/>
  <c r="A14" i="4"/>
  <c r="A13" i="4"/>
  <c r="A12" i="4"/>
  <c r="A11" i="4"/>
  <c r="D25" i="6" l="1"/>
  <c r="E25" i="6" s="1"/>
  <c r="G25" i="6" s="1"/>
  <c r="D22" i="6"/>
  <c r="E22" i="6" s="1"/>
  <c r="G22" i="6" s="1"/>
  <c r="D20" i="6"/>
  <c r="E20" i="6" s="1"/>
  <c r="G20" i="6" s="1"/>
  <c r="C17" i="4"/>
  <c r="D19" i="6"/>
  <c r="E19" i="6" s="1"/>
  <c r="E27" i="6" l="1"/>
  <c r="F19" i="6" l="1"/>
  <c r="G19" i="6" s="1"/>
  <c r="G27" i="6" s="1"/>
</calcChain>
</file>

<file path=xl/sharedStrings.xml><?xml version="1.0" encoding="utf-8"?>
<sst xmlns="http://schemas.openxmlformats.org/spreadsheetml/2006/main" count="107" uniqueCount="92">
  <si>
    <t>Jedinična mjera</t>
  </si>
  <si>
    <t xml:space="preserve">Količina </t>
  </si>
  <si>
    <t>Komplet</t>
  </si>
  <si>
    <t>učešće</t>
  </si>
  <si>
    <t>LIDAR</t>
  </si>
  <si>
    <t>ha</t>
  </si>
  <si>
    <t>jm</t>
  </si>
  <si>
    <t>ponuda</t>
  </si>
  <si>
    <t>Geomatika</t>
  </si>
  <si>
    <t>napomena</t>
  </si>
  <si>
    <t>radi za HAC, cijena dobivena od Milana Bagarića dne 01.07.2020.</t>
  </si>
  <si>
    <t>h</t>
  </si>
  <si>
    <t>TROŠKOVNIK</t>
  </si>
  <si>
    <t>JED. MJERE količina</t>
  </si>
  <si>
    <t>JED.</t>
  </si>
  <si>
    <t>CIJENA kn</t>
  </si>
  <si>
    <t>IZNOS kn</t>
  </si>
  <si>
    <t>Arheolog voditelj nadzora dan 30 1.300,00 39.000,00</t>
  </si>
  <si>
    <t>iskopavanje tehničar i 3 radnika dan 30 3.100,00 93.000,00</t>
  </si>
  <si>
    <t>izrada izvješća. paušal 1 24.000,00 24.000,00</t>
  </si>
  <si>
    <t>UKUPNO 156.000,00</t>
  </si>
  <si>
    <t>PDV 39.000,00</t>
  </si>
  <si>
    <t>UKUPNO S PDV -om 195.000,00</t>
  </si>
  <si>
    <t>Stručna ekipa za interventno iskopavanje tehničar i 3 radnika</t>
  </si>
  <si>
    <t>Obrada materijala i dokumentacije, izrada izvješća.</t>
  </si>
  <si>
    <t>ukupno:</t>
  </si>
  <si>
    <t>analiza</t>
  </si>
  <si>
    <t>pregled terena</t>
  </si>
  <si>
    <t>ručni iskop</t>
  </si>
  <si>
    <t>utovar materijala u vozilo</t>
  </si>
  <si>
    <t>prijevoz na deponiju</t>
  </si>
  <si>
    <t>uređenje deponije</t>
  </si>
  <si>
    <t>iskop i utovar materijala u vozilo - strojno</t>
  </si>
  <si>
    <t>iznos</t>
  </si>
  <si>
    <t>količina</t>
  </si>
  <si>
    <t>cijena</t>
  </si>
  <si>
    <t>iznos uk.</t>
  </si>
  <si>
    <t>Red. br.</t>
  </si>
  <si>
    <t>T R O Š K O V N I K</t>
  </si>
  <si>
    <t>OPĆE NAPOMENE</t>
  </si>
  <si>
    <t xml:space="preserve">U k u p n o: </t>
  </si>
  <si>
    <t>U jedinične cijene uključeni su svi troškovi koji se odnose na iznalaženje i osiguranje privremenih deponija za potrebe arheoloških istraživanja te isto tako i eventualne troškove dodatnih manipulacija za materijale koji će se koristiti za potrebe istraživanja. Za privremene deponije materijala, Izvršitelj je o vlastitom trošku dužan osigurati sve potrebne dozvole i suglasnosti potrebne za odobrenje i formiranje istih.</t>
  </si>
  <si>
    <t>1.</t>
  </si>
  <si>
    <t>2.</t>
  </si>
  <si>
    <t xml:space="preserve">Z a š t i t n a   a r h e o l o š k a   i s t r a ž i v a n j a </t>
  </si>
  <si>
    <t>O p i s   s t a v k i</t>
  </si>
  <si>
    <t>Nakon dovršenja arheoloških istraživanja Izvršitelj će predati posve uređene površine i okolinu predstavniku naručitelja.</t>
  </si>
  <si>
    <t>Izvršitelj je u okviru ugovorene cijene dužan izvršiti koordinaciju svih kooperanata tako da omogući kontinuirano odvijanje posla i zaštitu već izvršenih arheoloških istraživanja. Sva oštećenja nastala na već izvršenim radovima izvođač je dužan otkloniti o vlastitom trošku.</t>
  </si>
  <si>
    <t>Izvođač mora uspostaviti stalnu suradnju s nadležnom šumarskom službom radi utvrđivanja prilaznih puteva arheološkim lokalitetima i korištenja podataka iz šumskogospodarskih planova.</t>
  </si>
  <si>
    <t>Izvođač je dužan uspostaviti suradnju s lovoovlaštenicima vezano za vrijeme odvijanja lova radi sigurnosnih razloga i onemogućavanja dodatnog stradavanja divljači.</t>
  </si>
  <si>
    <t>U jedinične cijene uključeni su svi radovi i usluga na dokumentiranju i kartiranju svih lokaliteta arheoloških nalazišta.</t>
  </si>
  <si>
    <t>Zaštitna arheološka istraživanja na Autocesti A1 Zagreb-Split, dionica Šibenik - Vrpolje,</t>
  </si>
  <si>
    <t>Izgradnja čvora Šibenik - Podi</t>
  </si>
  <si>
    <t>Rov iz drugog svjetskog rata</t>
  </si>
  <si>
    <t>1.1.</t>
  </si>
  <si>
    <t>1.2.</t>
  </si>
  <si>
    <t>1.3.</t>
  </si>
  <si>
    <r>
      <rPr>
        <u/>
        <sz val="10"/>
        <color theme="1"/>
        <rFont val="Arial"/>
        <family val="2"/>
        <charset val="238"/>
      </rPr>
      <t>Vrsta istraživanja</t>
    </r>
    <r>
      <rPr>
        <sz val="10"/>
        <color theme="1"/>
        <rFont val="Arial"/>
        <family val="2"/>
        <charset val="238"/>
      </rPr>
      <t>: Zaštitno istraživanje rova koji ulazi u područje radova</t>
    </r>
  </si>
  <si>
    <r>
      <rPr>
        <u/>
        <sz val="10"/>
        <color theme="1"/>
        <rFont val="Arial"/>
        <family val="2"/>
        <charset val="238"/>
      </rPr>
      <t>Pozicija</t>
    </r>
    <r>
      <rPr>
        <sz val="10"/>
        <color theme="1"/>
        <rFont val="Arial"/>
        <family val="2"/>
        <charset val="238"/>
      </rPr>
      <t>: Spojna cesta</t>
    </r>
  </si>
  <si>
    <r>
      <rPr>
        <u/>
        <sz val="10"/>
        <color theme="1"/>
        <rFont val="Arial"/>
        <family val="2"/>
        <charset val="238"/>
      </rPr>
      <t>Stacionaža</t>
    </r>
    <r>
      <rPr>
        <sz val="10"/>
        <color theme="1"/>
        <rFont val="Arial"/>
        <family val="2"/>
        <charset val="238"/>
      </rPr>
      <t>: 0+867</t>
    </r>
  </si>
  <si>
    <r>
      <rPr>
        <u/>
        <sz val="10"/>
        <color theme="1"/>
        <rFont val="Arial"/>
        <family val="2"/>
        <charset val="238"/>
      </rPr>
      <t>Površina</t>
    </r>
    <r>
      <rPr>
        <sz val="10"/>
        <color theme="1"/>
        <rFont val="Arial"/>
        <family val="2"/>
        <charset val="238"/>
      </rPr>
      <t xml:space="preserve">: cca. 125 m2 </t>
    </r>
  </si>
  <si>
    <t xml:space="preserve">A r h e o l o š k o   d o k u m e n t i r a n j e </t>
  </si>
  <si>
    <t>2.1.</t>
  </si>
  <si>
    <t>Suhozidne ograde</t>
  </si>
  <si>
    <t>2.2.</t>
  </si>
  <si>
    <t>Tradicijske kuće</t>
  </si>
  <si>
    <t>komplet</t>
  </si>
  <si>
    <t xml:space="preserve">komplet </t>
  </si>
  <si>
    <t>Zaštitna arh. Istraživanja 1.</t>
  </si>
  <si>
    <t>Artiljerijski položaj</t>
  </si>
  <si>
    <r>
      <rPr>
        <u/>
        <sz val="10"/>
        <color theme="1"/>
        <rFont val="Arial"/>
        <family val="2"/>
        <charset val="238"/>
      </rPr>
      <t>Vrsta istraživanja</t>
    </r>
    <r>
      <rPr>
        <sz val="10"/>
        <color theme="1"/>
        <rFont val="Arial"/>
        <family val="2"/>
        <charset val="238"/>
      </rPr>
      <t>: Sondažno istraživanje na dvije lokacije u rovu koji nije zahvaćen radovima</t>
    </r>
  </si>
  <si>
    <r>
      <rPr>
        <u/>
        <sz val="10"/>
        <color theme="1"/>
        <rFont val="Arial"/>
        <family val="2"/>
        <charset val="238"/>
      </rPr>
      <t>Vrsta istraživanja</t>
    </r>
    <r>
      <rPr>
        <sz val="10"/>
        <color theme="1"/>
        <rFont val="Arial"/>
        <family val="2"/>
        <charset val="238"/>
      </rPr>
      <t>: Sondažno istraživanje jedne od gomila</t>
    </r>
  </si>
  <si>
    <t xml:space="preserve">Zaštitna arh. Istraživanja 1. + 2. </t>
  </si>
  <si>
    <r>
      <rPr>
        <u/>
        <sz val="10"/>
        <color theme="1"/>
        <rFont val="Arial"/>
        <family val="2"/>
        <charset val="238"/>
      </rPr>
      <t>Površina</t>
    </r>
    <r>
      <rPr>
        <sz val="10"/>
        <color theme="1"/>
        <rFont val="Arial"/>
        <family val="2"/>
        <charset val="238"/>
      </rPr>
      <t xml:space="preserve">: cca. 2 x 10 m2 </t>
    </r>
  </si>
  <si>
    <r>
      <rPr>
        <u/>
        <sz val="10"/>
        <color theme="1"/>
        <rFont val="Arial"/>
        <family val="2"/>
        <charset val="238"/>
      </rPr>
      <t>Površina</t>
    </r>
    <r>
      <rPr>
        <sz val="10"/>
        <color theme="1"/>
        <rFont val="Arial"/>
        <family val="2"/>
        <charset val="238"/>
      </rPr>
      <t xml:space="preserve">: cca. 10 m2 </t>
    </r>
  </si>
  <si>
    <t xml:space="preserve">U jediničnu cijenu uključeni su svi troškovi na izradi pristupnih puteva koji će služiti tijekom arheoloških istraživanja. Ne dozvoljava se smještaj postrojenja, odlaganje materijala iz iskopa i drugih materijala u korita vodotoka. </t>
  </si>
  <si>
    <t>Sve eventualne štete na šumi i šumskom zemljištu kao posljedica istraživanja Izvršitelj je dužan nadoknaditi vlasnicima zemljišta.</t>
  </si>
  <si>
    <t>Obveza Izvršitelja je na propisan način zbrinuti višak materijala iz iskopa i otpad. Ta obveza također podrazumijeva pronalaženje lokacija odlagališta, pribavljanje pripadajućih suglasnosti nadležnih komunalnih i drugih službi, naručitelja, te sve ostale troškove za zbrinjavanje viška materijala i otpada, što je uključeno u jediničnim cijenama.</t>
  </si>
  <si>
    <t>Obveze Investitora prije početka probnih arheoloških istraživanja su iskolčenje i postavljanje geodetskih točaka (najmanje) dvije i osnove za os predmetne dionice autoceste, rješavanje vlasničkih odnosa na području arheoloških nalazišta, osigurati neometan ulaz na lokalitete</t>
  </si>
  <si>
    <r>
      <t xml:space="preserve">Izrada nacrtne dokumentacije za dijelove tradicijske baštine obuhvaćene zahvatom </t>
    </r>
    <r>
      <rPr>
        <sz val="10"/>
        <color theme="1"/>
        <rFont val="Arial"/>
        <family val="2"/>
        <charset val="238"/>
      </rPr>
      <t>(sukladno nacrtnoj dokumentaciji stručnog izvješća, listovi 1, 2, 3 i 4 )</t>
    </r>
  </si>
  <si>
    <t>Arheološko dokumentiranje 2.</t>
  </si>
  <si>
    <t>Zaštitno arheološko istraživanje provodi se na temelju očitovanja Ministarstva kulture, Konzervatorskog odjela u Šibeniku (kl.: 612-07/22-01/0011, ur.br.: 532-05-02-14/5-22-02 od 03.02.2022.</t>
  </si>
  <si>
    <r>
      <rPr>
        <b/>
        <u/>
        <sz val="11"/>
        <color theme="1"/>
        <rFont val="Arial"/>
        <family val="2"/>
        <charset val="238"/>
      </rPr>
      <t>Napomena</t>
    </r>
    <r>
      <rPr>
        <sz val="11"/>
        <color theme="1"/>
        <rFont val="Arial"/>
        <family val="2"/>
        <charset val="238"/>
      </rPr>
      <t xml:space="preserve">:  </t>
    </r>
  </si>
  <si>
    <t>Za neposredno ugroženi objekt tradicijskog graditeljstva potrebno je izraditi arhitektonski snimak (tlocrt, pogledi na svako pročelje i presjeci).</t>
  </si>
  <si>
    <t>U stavci od 1 do 2 obračunati su troškovi: stručne ekipe, fizičkih radnika, prijevoz stručne ekipe, materijalni troškovi, korištenje bagera i kamiona, izrada dokumentacije, obrada pokretnih nalaza (analize, crtanje, konzervacija) te svi nepredviđeni troškovi i vraćanje terena u prvobitno stanje.</t>
  </si>
  <si>
    <t>Jedinična cijena (kn)</t>
  </si>
  <si>
    <t>Ukupno (kn)</t>
  </si>
  <si>
    <t>U ___________, _______ 2022. godine</t>
  </si>
  <si>
    <t>__________________________</t>
  </si>
  <si>
    <t>(potpis i pečat ponuditelja)</t>
  </si>
  <si>
    <t>Ponuditelj:</t>
  </si>
  <si>
    <t xml:space="preserve">Sveukupno kn (bez PDV-a):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</si>
</sst>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5">
    <xf numFmtId="0" fontId="0" fillId="0" borderId="0" xfId="0"/>
    <xf numFmtId="0" fontId="2" fillId="0" borderId="6" xfId="0" applyFont="1" applyBorder="1" applyAlignment="1">
      <alignment horizontal="justify" vertical="center" wrapText="1"/>
    </xf>
    <xf numFmtId="9" fontId="0" fillId="0" borderId="0" xfId="0" applyNumberFormat="1"/>
    <xf numFmtId="0" fontId="2" fillId="0" borderId="10" xfId="0" applyFont="1" applyBorder="1" applyAlignment="1">
      <alignment horizontal="justify" vertical="center" wrapText="1"/>
    </xf>
    <xf numFmtId="49" fontId="6" fillId="0" borderId="0" xfId="1" applyNumberFormat="1" applyFont="1" applyFill="1" applyBorder="1" applyAlignment="1">
      <alignment vertical="top"/>
    </xf>
    <xf numFmtId="0" fontId="5" fillId="0" borderId="0" xfId="1" applyFont="1" applyFill="1" applyBorder="1"/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8" fillId="0" borderId="0" xfId="0" applyFont="1" applyBorder="1" applyAlignment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justify" vertical="top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justify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justify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0" xfId="0" applyAlignment="1"/>
    <xf numFmtId="0" fontId="0" fillId="0" borderId="0" xfId="0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1" fillId="4" borderId="18" xfId="0" applyFont="1" applyFill="1" applyBorder="1" applyAlignment="1">
      <alignment horizontal="justify" vertical="center" wrapText="1"/>
    </xf>
    <xf numFmtId="0" fontId="0" fillId="0" borderId="18" xfId="0" applyBorder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3" borderId="18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arbaric/Documents/Miljenko/HAC/Baza%20zahtjeva%20VTR-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. skala"/>
      <sheetName val="Jelo"/>
      <sheetName val="Etažiranje"/>
      <sheetName val="Tepih"/>
      <sheetName val="Burzitis"/>
      <sheetName val="7 čuda"/>
      <sheetName val="Najgore svjetske ceste"/>
      <sheetName val="Student servis"/>
      <sheetName val="Branitelji"/>
      <sheetName val="IQ"/>
      <sheetName val="Izračun plaće"/>
      <sheetName val="Rekapitulacija1"/>
      <sheetName val="Amortizacija"/>
      <sheetName val="MB OPL"/>
      <sheetName val="Put"/>
      <sheetName val="Salveta"/>
      <sheetName val="Baba Vanga"/>
      <sheetName val="HZZO"/>
      <sheetName val="P.profili"/>
      <sheetName val="Otpremnina"/>
      <sheetName val="Gl.grad.E"/>
      <sheetName val="DZS indeksi"/>
      <sheetName val="GRAF INDEX"/>
      <sheetName val="SLOVIMA i Z.K."/>
      <sheetName val="manip Fuler HZMO"/>
      <sheetName val="INDEXI"/>
      <sheetName val="MEMO"/>
      <sheetName val="Tel"/>
      <sheetName val="PIV"/>
      <sheetName val="Upis"/>
      <sheetName val="Ugovori"/>
      <sheetName val="VTR 1672-19 SPEGRA"/>
      <sheetName val="VTR 4147-18 PATRLJI"/>
      <sheetName val="VTR 1915-16 HERING"/>
      <sheetName val="VTR 1160 Viadukt"/>
      <sheetName val="VTR 618-19 MAR i MAPTRADE"/>
      <sheetName val="VTR 135-18 BIMONT"/>
      <sheetName val="VTR 1403-17 DALEKOVOD"/>
      <sheetName val="VTR 2044-16 DALEKOVOD"/>
      <sheetName val="VTR 320-17 DALEKOVOD"/>
      <sheetName val="VTR 2456 DALEKOVOD"/>
      <sheetName val="VTR 2154-16 MAPTRADE"/>
      <sheetName val="VTR 3313-16 SPEGRA"/>
      <sheetName val="VTR 3767-15 STRABAG"/>
      <sheetName val="VTR 2601-15 STRABAG"/>
      <sheetName val="VTR 979-15 GRAĐPROM"/>
      <sheetName val="MIN.FIN-GP"/>
      <sheetName val="VTR 583-17 TEC GRADNJA"/>
      <sheetName val="VTR 97-17 TEHNO-EL."/>
      <sheetName val="VTR 2833-15 MONTEL"/>
      <sheetName val="VTR 2250-15 ELE.PETEK"/>
      <sheetName val="VTR 3767-14 SPEGRA"/>
      <sheetName val="VTR 2079-14 WERKOS"/>
      <sheetName val="VTR 2364 SIGNAlinea"/>
      <sheetName val="VTR 1040 HIDRA"/>
      <sheetName val="VTR 742 Viadukt"/>
      <sheetName val="VTR 1015 Viadukt"/>
      <sheetName val="VTR 1022 OSIJEK-KOTEKS"/>
      <sheetName val="VTR 85 DALEKOVOD"/>
      <sheetName val="VTR 1036 KONSTR"/>
      <sheetName val="VTR 1038 STRABAG"/>
      <sheetName val="VTR 1039 ZAG-TEH"/>
      <sheetName val="Održavanje 1898"/>
      <sheetName val="Održavanje 898"/>
      <sheetName val="Održavanje 4284"/>
      <sheetName val="Održavanje 373"/>
      <sheetName val="Održavanje 5898"/>
      <sheetName val="Održavanje 16459"/>
      <sheetName val="Održavanje 18417"/>
      <sheetName val="GAŠO"/>
      <sheetName val="VTR 542 ECOS"/>
      <sheetName val="VTR 831 Carin"/>
      <sheetName val="VTR 1397 ELE.PETEK"/>
      <sheetName val="VTR 1601 PALIR"/>
      <sheetName val="VTR 1602 ELE.PETEK"/>
      <sheetName val="VTR 1603 ECOS"/>
      <sheetName val="VTR 1604 ECOS"/>
      <sheetName val="VTR 4431 DALEKOVOD"/>
      <sheetName val="VTR 4832 DALEKOVOD"/>
      <sheetName val="VTR 4793 SWIETELSKY"/>
      <sheetName val="VTR 4572 HIDRA"/>
      <sheetName val="VTR 3207 DALEKOVOD"/>
      <sheetName val="VTR 3432 ELE.PETEK"/>
      <sheetName val="VTR 2111 DALEKOVOD"/>
      <sheetName val="VTR 1664 OSIJEK-KOTEKS"/>
      <sheetName val="VTR 3254 PU OSIJEK-KOTEKS"/>
      <sheetName val="VTR 1734 Viadukt-Podsektor2)"/>
      <sheetName val="VTR 4535 KONSTR"/>
      <sheetName val="VTR 1816 KONSTR-PLOČE1-LUKA PL."/>
      <sheetName val="VTR 5016 OSIJEK-KOTEKS"/>
      <sheetName val="VTR 1848 WERKOS"/>
      <sheetName val="VTR 1847 Gradnja"/>
      <sheetName val="VTR 237 CONING"/>
      <sheetName val="VTR 4932 ĐURO"/>
      <sheetName val="VTR 2867 HIDRA"/>
      <sheetName val="VTR 1351 KONČ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">
          <cell r="C3" t="str">
            <v>Menadžer faktor - fakt. na direktne troškove</v>
          </cell>
          <cell r="E3">
            <v>1.1499999999999999</v>
          </cell>
        </row>
        <row r="4">
          <cell r="C4" t="str">
            <v>manipulativni troškovi</v>
          </cell>
          <cell r="E4">
            <v>0.06</v>
          </cell>
        </row>
        <row r="8">
          <cell r="C8" t="str">
            <v>Radnik  II grupe</v>
          </cell>
          <cell r="D8" t="str">
            <v>sat</v>
          </cell>
        </row>
        <row r="9">
          <cell r="C9" t="str">
            <v>Radnik  III grupe</v>
          </cell>
          <cell r="D9" t="str">
            <v>sat</v>
          </cell>
          <cell r="E9">
            <v>45.98</v>
          </cell>
        </row>
        <row r="10">
          <cell r="C10" t="str">
            <v>Radnik  IV grupe</v>
          </cell>
          <cell r="D10" t="str">
            <v>sat</v>
          </cell>
        </row>
        <row r="11">
          <cell r="C11" t="str">
            <v>Radnik  V grupe</v>
          </cell>
          <cell r="D11" t="str">
            <v>sat</v>
          </cell>
          <cell r="E11">
            <v>54.6</v>
          </cell>
        </row>
        <row r="12">
          <cell r="C12" t="str">
            <v>Radnik  VI grupe</v>
          </cell>
          <cell r="D12" t="str">
            <v>sat</v>
          </cell>
          <cell r="E12">
            <v>58.27</v>
          </cell>
        </row>
        <row r="13">
          <cell r="C13" t="str">
            <v>Radnik  VII grupe</v>
          </cell>
          <cell r="D13" t="str">
            <v>sat</v>
          </cell>
          <cell r="E13">
            <v>60.31</v>
          </cell>
        </row>
        <row r="14">
          <cell r="C14" t="str">
            <v>Radnik  VIII grupe</v>
          </cell>
          <cell r="D14" t="str">
            <v>sat</v>
          </cell>
          <cell r="E14">
            <v>66.45</v>
          </cell>
        </row>
        <row r="15">
          <cell r="C15" t="str">
            <v>SSS</v>
          </cell>
          <cell r="D15" t="str">
            <v>sat</v>
          </cell>
          <cell r="E15">
            <v>85</v>
          </cell>
        </row>
        <row r="16">
          <cell r="C16" t="str">
            <v>VŠS</v>
          </cell>
          <cell r="D16" t="str">
            <v>sat</v>
          </cell>
          <cell r="E16">
            <v>105</v>
          </cell>
        </row>
        <row r="17">
          <cell r="C17" t="str">
            <v>VSS</v>
          </cell>
          <cell r="D17" t="str">
            <v>sat</v>
          </cell>
          <cell r="E17">
            <v>120</v>
          </cell>
        </row>
        <row r="18">
          <cell r="C18" t="str">
            <v>geodet</v>
          </cell>
          <cell r="D18" t="str">
            <v>sat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16" zoomScale="80" zoomScaleNormal="80" workbookViewId="0">
      <selection activeCell="B10" sqref="B10"/>
    </sheetView>
  </sheetViews>
  <sheetFormatPr defaultColWidth="85" defaultRowHeight="14.25" x14ac:dyDescent="0.2"/>
  <cols>
    <col min="1" max="1" width="100.5" style="9" bestFit="1" customWidth="1"/>
    <col min="2" max="16384" width="85" style="9"/>
  </cols>
  <sheetData>
    <row r="1" spans="1:1" s="5" customFormat="1" ht="12.75" x14ac:dyDescent="0.2">
      <c r="A1" s="4"/>
    </row>
    <row r="2" spans="1:1" s="7" customFormat="1" ht="15.75" x14ac:dyDescent="0.2">
      <c r="A2" s="6" t="s">
        <v>12</v>
      </c>
    </row>
    <row r="3" spans="1:1" x14ac:dyDescent="0.2">
      <c r="A3" s="8"/>
    </row>
    <row r="4" spans="1:1" x14ac:dyDescent="0.2">
      <c r="A4" s="10" t="s">
        <v>39</v>
      </c>
    </row>
    <row r="5" spans="1:1" x14ac:dyDescent="0.2">
      <c r="A5" s="8"/>
    </row>
    <row r="6" spans="1:1" ht="41.25" customHeight="1" x14ac:dyDescent="0.2">
      <c r="A6" s="13" t="s">
        <v>78</v>
      </c>
    </row>
    <row r="7" spans="1:1" x14ac:dyDescent="0.2">
      <c r="A7" s="14"/>
    </row>
    <row r="8" spans="1:1" ht="36.75" customHeight="1" x14ac:dyDescent="0.2">
      <c r="A8" s="17" t="s">
        <v>48</v>
      </c>
    </row>
    <row r="9" spans="1:1" x14ac:dyDescent="0.2">
      <c r="A9" s="18"/>
    </row>
    <row r="10" spans="1:1" ht="42.75" customHeight="1" x14ac:dyDescent="0.2">
      <c r="A10" s="17" t="s">
        <v>49</v>
      </c>
    </row>
    <row r="11" spans="1:1" x14ac:dyDescent="0.2">
      <c r="A11" s="18"/>
    </row>
    <row r="12" spans="1:1" ht="60.75" customHeight="1" x14ac:dyDescent="0.2">
      <c r="A12" s="17" t="s">
        <v>41</v>
      </c>
    </row>
    <row r="13" spans="1:1" x14ac:dyDescent="0.2">
      <c r="A13" s="17"/>
    </row>
    <row r="14" spans="1:1" ht="49.5" customHeight="1" x14ac:dyDescent="0.2">
      <c r="A14" s="17" t="s">
        <v>75</v>
      </c>
    </row>
    <row r="15" spans="1:1" x14ac:dyDescent="0.2">
      <c r="A15" s="18"/>
    </row>
    <row r="16" spans="1:1" ht="54.75" customHeight="1" x14ac:dyDescent="0.2">
      <c r="A16" s="17" t="s">
        <v>76</v>
      </c>
    </row>
    <row r="17" spans="1:1" x14ac:dyDescent="0.2">
      <c r="A17" s="16"/>
    </row>
    <row r="18" spans="1:1" ht="58.5" customHeight="1" x14ac:dyDescent="0.2">
      <c r="A18" s="15" t="s">
        <v>77</v>
      </c>
    </row>
    <row r="19" spans="1:1" x14ac:dyDescent="0.2">
      <c r="A19" s="16"/>
    </row>
    <row r="20" spans="1:1" ht="35.25" customHeight="1" x14ac:dyDescent="0.2">
      <c r="A20" s="19" t="s">
        <v>46</v>
      </c>
    </row>
    <row r="21" spans="1:1" x14ac:dyDescent="0.2">
      <c r="A21" s="16"/>
    </row>
    <row r="22" spans="1:1" ht="48" customHeight="1" x14ac:dyDescent="0.2">
      <c r="A22" s="15" t="s">
        <v>47</v>
      </c>
    </row>
    <row r="23" spans="1:1" x14ac:dyDescent="0.2">
      <c r="A23" s="11"/>
    </row>
    <row r="24" spans="1:1" x14ac:dyDescent="0.2">
      <c r="A24" s="20" t="s">
        <v>50</v>
      </c>
    </row>
    <row r="25" spans="1:1" x14ac:dyDescent="0.2">
      <c r="A25" s="11"/>
    </row>
    <row r="26" spans="1:1" x14ac:dyDescent="0.2">
      <c r="A26" s="11"/>
    </row>
    <row r="27" spans="1:1" x14ac:dyDescent="0.2">
      <c r="A27" s="11"/>
    </row>
    <row r="28" spans="1:1" x14ac:dyDescent="0.2">
      <c r="A28" s="11"/>
    </row>
    <row r="29" spans="1:1" x14ac:dyDescent="0.2">
      <c r="A29" s="11"/>
    </row>
    <row r="30" spans="1:1" x14ac:dyDescent="0.2">
      <c r="A30" s="11"/>
    </row>
    <row r="31" spans="1:1" x14ac:dyDescent="0.2">
      <c r="A31" s="11"/>
    </row>
    <row r="32" spans="1:1" x14ac:dyDescent="0.2">
      <c r="A32" s="11"/>
    </row>
    <row r="33" spans="1:1" x14ac:dyDescent="0.2">
      <c r="A33" s="11"/>
    </row>
    <row r="34" spans="1:1" x14ac:dyDescent="0.2">
      <c r="A34" s="11"/>
    </row>
    <row r="35" spans="1:1" x14ac:dyDescent="0.2">
      <c r="A35" s="11"/>
    </row>
    <row r="36" spans="1:1" x14ac:dyDescent="0.2">
      <c r="A36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3"/>
  <sheetViews>
    <sheetView tabSelected="1" topLeftCell="A31" zoomScale="90" zoomScaleNormal="90" workbookViewId="0">
      <selection activeCell="J25" sqref="J25"/>
    </sheetView>
  </sheetViews>
  <sheetFormatPr defaultRowHeight="14.25" x14ac:dyDescent="0.2"/>
  <cols>
    <col min="2" max="2" width="5.5" customWidth="1"/>
    <col min="3" max="3" width="40.125" customWidth="1"/>
    <col min="6" max="6" width="9.75" customWidth="1"/>
    <col min="7" max="7" width="11.75" customWidth="1"/>
  </cols>
  <sheetData>
    <row r="1" spans="2:7" ht="18" customHeight="1" x14ac:dyDescent="0.2">
      <c r="B1" s="63" t="s">
        <v>51</v>
      </c>
      <c r="C1" s="64"/>
      <c r="D1" s="64"/>
      <c r="E1" s="64"/>
      <c r="F1" s="64"/>
      <c r="G1" s="64"/>
    </row>
    <row r="2" spans="2:7" ht="18.75" customHeight="1" x14ac:dyDescent="0.2">
      <c r="B2" s="63" t="s">
        <v>52</v>
      </c>
      <c r="C2" s="64"/>
      <c r="D2" s="64"/>
      <c r="E2" s="64"/>
      <c r="F2" s="64"/>
      <c r="G2" s="64"/>
    </row>
    <row r="3" spans="2:7" ht="49.5" customHeight="1" thickBot="1" x14ac:dyDescent="0.35">
      <c r="B3" s="65" t="s">
        <v>38</v>
      </c>
      <c r="C3" s="66"/>
      <c r="D3" s="66"/>
      <c r="E3" s="66"/>
      <c r="F3" s="66"/>
      <c r="G3" s="66"/>
    </row>
    <row r="4" spans="2:7" ht="27.75" customHeight="1" thickBot="1" x14ac:dyDescent="0.25">
      <c r="B4" s="30" t="s">
        <v>37</v>
      </c>
      <c r="C4" s="31" t="s">
        <v>45</v>
      </c>
      <c r="D4" s="31" t="s">
        <v>0</v>
      </c>
      <c r="E4" s="31" t="s">
        <v>1</v>
      </c>
      <c r="F4" s="31" t="s">
        <v>85</v>
      </c>
      <c r="G4" s="31" t="s">
        <v>86</v>
      </c>
    </row>
    <row r="5" spans="2:7" ht="24" customHeight="1" thickBot="1" x14ac:dyDescent="0.25">
      <c r="B5" s="44" t="s">
        <v>42</v>
      </c>
      <c r="C5" s="61" t="s">
        <v>44</v>
      </c>
      <c r="D5" s="62"/>
      <c r="E5" s="46"/>
      <c r="F5" s="47"/>
      <c r="G5" s="48"/>
    </row>
    <row r="6" spans="2:7" ht="24" customHeight="1" x14ac:dyDescent="0.2">
      <c r="B6" s="69" t="s">
        <v>54</v>
      </c>
      <c r="C6" s="24" t="s">
        <v>53</v>
      </c>
      <c r="D6" s="69" t="s">
        <v>2</v>
      </c>
      <c r="E6" s="69">
        <v>1</v>
      </c>
      <c r="F6" s="70"/>
      <c r="G6" s="70"/>
    </row>
    <row r="7" spans="2:7" ht="28.5" customHeight="1" x14ac:dyDescent="0.2">
      <c r="B7" s="54"/>
      <c r="C7" s="1" t="s">
        <v>57</v>
      </c>
      <c r="D7" s="54"/>
      <c r="E7" s="54"/>
      <c r="F7" s="58"/>
      <c r="G7" s="58"/>
    </row>
    <row r="8" spans="2:7" ht="24" customHeight="1" x14ac:dyDescent="0.2">
      <c r="B8" s="55"/>
      <c r="C8" s="1" t="s">
        <v>58</v>
      </c>
      <c r="D8" s="55"/>
      <c r="E8" s="55"/>
      <c r="F8" s="59"/>
      <c r="G8" s="59"/>
    </row>
    <row r="9" spans="2:7" ht="24" customHeight="1" x14ac:dyDescent="0.2">
      <c r="B9" s="55"/>
      <c r="C9" s="1" t="s">
        <v>59</v>
      </c>
      <c r="D9" s="55"/>
      <c r="E9" s="55"/>
      <c r="F9" s="59"/>
      <c r="G9" s="59"/>
    </row>
    <row r="10" spans="2:7" ht="24" customHeight="1" x14ac:dyDescent="0.2">
      <c r="B10" s="55"/>
      <c r="C10" s="1" t="s">
        <v>60</v>
      </c>
      <c r="D10" s="55"/>
      <c r="E10" s="55"/>
      <c r="F10" s="59"/>
      <c r="G10" s="59"/>
    </row>
    <row r="11" spans="2:7" ht="24" customHeight="1" x14ac:dyDescent="0.2">
      <c r="B11" s="53" t="s">
        <v>55</v>
      </c>
      <c r="C11" s="23" t="s">
        <v>53</v>
      </c>
      <c r="D11" s="53" t="s">
        <v>2</v>
      </c>
      <c r="E11" s="53">
        <v>1</v>
      </c>
      <c r="F11" s="57"/>
      <c r="G11" s="57"/>
    </row>
    <row r="12" spans="2:7" ht="24" customHeight="1" x14ac:dyDescent="0.2">
      <c r="B12" s="55"/>
      <c r="C12" s="1" t="s">
        <v>70</v>
      </c>
      <c r="D12" s="55"/>
      <c r="E12" s="55"/>
      <c r="F12" s="59"/>
      <c r="G12" s="59"/>
    </row>
    <row r="13" spans="2:7" ht="24" customHeight="1" x14ac:dyDescent="0.2">
      <c r="B13" s="55"/>
      <c r="C13" s="1" t="s">
        <v>58</v>
      </c>
      <c r="D13" s="55"/>
      <c r="E13" s="55"/>
      <c r="F13" s="59"/>
      <c r="G13" s="59"/>
    </row>
    <row r="14" spans="2:7" ht="24" customHeight="1" x14ac:dyDescent="0.2">
      <c r="B14" s="55"/>
      <c r="C14" s="1" t="s">
        <v>59</v>
      </c>
      <c r="D14" s="55"/>
      <c r="E14" s="55"/>
      <c r="F14" s="59"/>
      <c r="G14" s="59"/>
    </row>
    <row r="15" spans="2:7" ht="24" customHeight="1" x14ac:dyDescent="0.2">
      <c r="B15" s="56"/>
      <c r="C15" s="3" t="s">
        <v>73</v>
      </c>
      <c r="D15" s="56"/>
      <c r="E15" s="56"/>
      <c r="F15" s="60"/>
      <c r="G15" s="60"/>
    </row>
    <row r="16" spans="2:7" ht="24" customHeight="1" x14ac:dyDescent="0.2">
      <c r="B16" s="53" t="s">
        <v>56</v>
      </c>
      <c r="C16" s="23" t="s">
        <v>69</v>
      </c>
      <c r="D16" s="53" t="s">
        <v>2</v>
      </c>
      <c r="E16" s="53">
        <v>1</v>
      </c>
      <c r="F16" s="57"/>
      <c r="G16" s="57"/>
    </row>
    <row r="17" spans="2:7" ht="24" customHeight="1" x14ac:dyDescent="0.2">
      <c r="B17" s="54"/>
      <c r="C17" s="1" t="s">
        <v>71</v>
      </c>
      <c r="D17" s="54"/>
      <c r="E17" s="54"/>
      <c r="F17" s="58"/>
      <c r="G17" s="58"/>
    </row>
    <row r="18" spans="2:7" ht="24" customHeight="1" x14ac:dyDescent="0.2">
      <c r="B18" s="54"/>
      <c r="C18" s="1" t="s">
        <v>58</v>
      </c>
      <c r="D18" s="54"/>
      <c r="E18" s="54"/>
      <c r="F18" s="58"/>
      <c r="G18" s="58"/>
    </row>
    <row r="19" spans="2:7" ht="24" customHeight="1" x14ac:dyDescent="0.2">
      <c r="B19" s="55"/>
      <c r="C19" s="1" t="s">
        <v>59</v>
      </c>
      <c r="D19" s="55"/>
      <c r="E19" s="55"/>
      <c r="F19" s="59"/>
      <c r="G19" s="59"/>
    </row>
    <row r="20" spans="2:7" ht="24" customHeight="1" x14ac:dyDescent="0.2">
      <c r="B20" s="56"/>
      <c r="C20" s="1" t="s">
        <v>74</v>
      </c>
      <c r="D20" s="56"/>
      <c r="E20" s="56"/>
      <c r="F20" s="60"/>
      <c r="G20" s="60"/>
    </row>
    <row r="21" spans="2:7" ht="25.5" customHeight="1" thickBot="1" x14ac:dyDescent="0.25">
      <c r="B21" s="32"/>
      <c r="C21" s="33" t="s">
        <v>68</v>
      </c>
      <c r="D21" s="34"/>
      <c r="E21" s="67" t="s">
        <v>40</v>
      </c>
      <c r="F21" s="68"/>
      <c r="G21" s="35"/>
    </row>
    <row r="22" spans="2:7" ht="9.9499999999999993" customHeight="1" thickBot="1" x14ac:dyDescent="0.25">
      <c r="B22" s="39"/>
      <c r="C22" s="40"/>
      <c r="D22" s="41"/>
      <c r="E22" s="41"/>
      <c r="F22" s="42"/>
      <c r="G22" s="43"/>
    </row>
    <row r="23" spans="2:7" ht="24" customHeight="1" thickBot="1" x14ac:dyDescent="0.25">
      <c r="B23" s="44" t="s">
        <v>43</v>
      </c>
      <c r="C23" s="45" t="s">
        <v>61</v>
      </c>
      <c r="D23" s="46"/>
      <c r="E23" s="46"/>
      <c r="F23" s="47"/>
      <c r="G23" s="48"/>
    </row>
    <row r="24" spans="2:7" ht="53.25" customHeight="1" x14ac:dyDescent="0.2">
      <c r="B24" s="21"/>
      <c r="C24" s="24" t="s">
        <v>79</v>
      </c>
      <c r="D24" s="21"/>
      <c r="E24" s="21"/>
      <c r="F24" s="22"/>
      <c r="G24" s="22"/>
    </row>
    <row r="25" spans="2:7" ht="29.25" customHeight="1" x14ac:dyDescent="0.2">
      <c r="B25" s="25" t="s">
        <v>62</v>
      </c>
      <c r="C25" s="29" t="s">
        <v>63</v>
      </c>
      <c r="D25" s="25" t="s">
        <v>66</v>
      </c>
      <c r="E25" s="25">
        <v>1</v>
      </c>
      <c r="F25" s="26"/>
      <c r="G25" s="26"/>
    </row>
    <row r="26" spans="2:7" ht="29.25" customHeight="1" x14ac:dyDescent="0.2">
      <c r="B26" s="27" t="s">
        <v>64</v>
      </c>
      <c r="C26" s="29" t="s">
        <v>65</v>
      </c>
      <c r="D26" s="27" t="s">
        <v>67</v>
      </c>
      <c r="E26" s="27">
        <v>1</v>
      </c>
      <c r="F26" s="28"/>
      <c r="G26" s="28"/>
    </row>
    <row r="27" spans="2:7" ht="27" customHeight="1" thickBot="1" x14ac:dyDescent="0.25">
      <c r="B27" s="32"/>
      <c r="C27" s="33" t="s">
        <v>80</v>
      </c>
      <c r="D27" s="34"/>
      <c r="E27" s="67" t="s">
        <v>40</v>
      </c>
      <c r="F27" s="68"/>
      <c r="G27" s="35"/>
    </row>
    <row r="28" spans="2:7" ht="12" customHeight="1" thickBot="1" x14ac:dyDescent="0.25"/>
    <row r="29" spans="2:7" ht="24.75" customHeight="1" thickBot="1" x14ac:dyDescent="0.25">
      <c r="B29" s="38"/>
      <c r="C29" s="36" t="s">
        <v>72</v>
      </c>
      <c r="D29" s="73" t="s">
        <v>91</v>
      </c>
      <c r="E29" s="73"/>
      <c r="F29" s="74"/>
      <c r="G29" s="37"/>
    </row>
    <row r="31" spans="2:7" ht="15" x14ac:dyDescent="0.25">
      <c r="B31" t="s">
        <v>82</v>
      </c>
    </row>
    <row r="33" spans="2:7" ht="31.5" customHeight="1" x14ac:dyDescent="0.2">
      <c r="B33" s="52" t="s">
        <v>83</v>
      </c>
      <c r="C33" s="52"/>
      <c r="D33" s="52"/>
      <c r="E33" s="52"/>
      <c r="F33" s="52"/>
      <c r="G33" s="52"/>
    </row>
    <row r="35" spans="2:7" ht="37.5" customHeight="1" x14ac:dyDescent="0.2">
      <c r="B35" s="50" t="s">
        <v>81</v>
      </c>
      <c r="C35" s="52"/>
      <c r="D35" s="52"/>
      <c r="E35" s="52"/>
      <c r="F35" s="52"/>
      <c r="G35" s="52"/>
    </row>
    <row r="37" spans="2:7" ht="14.25" customHeight="1" x14ac:dyDescent="0.2">
      <c r="B37" s="50" t="s">
        <v>84</v>
      </c>
      <c r="C37" s="51"/>
      <c r="D37" s="51"/>
      <c r="E37" s="51"/>
      <c r="F37" s="51"/>
      <c r="G37" s="51"/>
    </row>
    <row r="38" spans="2:7" ht="34.5" customHeight="1" x14ac:dyDescent="0.2">
      <c r="B38" s="51"/>
      <c r="C38" s="51"/>
      <c r="D38" s="51"/>
      <c r="E38" s="51"/>
      <c r="F38" s="51"/>
      <c r="G38" s="51"/>
    </row>
    <row r="39" spans="2:7" ht="15" customHeight="1" x14ac:dyDescent="0.2">
      <c r="B39" s="49"/>
      <c r="C39" s="49"/>
      <c r="D39" s="49"/>
      <c r="E39" s="49"/>
      <c r="F39" s="49"/>
      <c r="G39" s="49"/>
    </row>
    <row r="40" spans="2:7" x14ac:dyDescent="0.2">
      <c r="E40" s="71" t="s">
        <v>90</v>
      </c>
      <c r="F40" s="71"/>
      <c r="G40" s="71"/>
    </row>
    <row r="42" spans="2:7" x14ac:dyDescent="0.2">
      <c r="B42" s="72" t="s">
        <v>87</v>
      </c>
      <c r="C42" s="72"/>
      <c r="E42" s="71" t="s">
        <v>88</v>
      </c>
      <c r="F42" s="71"/>
      <c r="G42" s="71"/>
    </row>
    <row r="43" spans="2:7" x14ac:dyDescent="0.2">
      <c r="E43" s="71" t="s">
        <v>89</v>
      </c>
      <c r="F43" s="71"/>
      <c r="G43" s="71"/>
    </row>
  </sheetData>
  <mergeCells count="29">
    <mergeCell ref="B42:C42"/>
    <mergeCell ref="E42:G42"/>
    <mergeCell ref="E43:G43"/>
    <mergeCell ref="E40:G40"/>
    <mergeCell ref="D29:F29"/>
    <mergeCell ref="C5:D5"/>
    <mergeCell ref="B1:G1"/>
    <mergeCell ref="B2:G2"/>
    <mergeCell ref="B3:G3"/>
    <mergeCell ref="E27:F27"/>
    <mergeCell ref="E21:F21"/>
    <mergeCell ref="E6:E10"/>
    <mergeCell ref="F6:F10"/>
    <mergeCell ref="G6:G10"/>
    <mergeCell ref="D6:D10"/>
    <mergeCell ref="B6:B10"/>
    <mergeCell ref="B11:B15"/>
    <mergeCell ref="D11:D15"/>
    <mergeCell ref="E11:E15"/>
    <mergeCell ref="F11:F15"/>
    <mergeCell ref="G11:G15"/>
    <mergeCell ref="B37:G38"/>
    <mergeCell ref="B35:G35"/>
    <mergeCell ref="B33:G33"/>
    <mergeCell ref="B16:B20"/>
    <mergeCell ref="D16:D20"/>
    <mergeCell ref="E16:E20"/>
    <mergeCell ref="F16:F20"/>
    <mergeCell ref="G16:G20"/>
  </mergeCells>
  <pageMargins left="0.51181102362204722" right="0.27559055118110237" top="0.55118110236220474" bottom="0.35433070866141736" header="0.31496062992125984" footer="0.23622047244094491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I25" sqref="I25"/>
    </sheetView>
  </sheetViews>
  <sheetFormatPr defaultRowHeight="14.25" x14ac:dyDescent="0.2"/>
  <cols>
    <col min="1" max="1" width="17.125" customWidth="1"/>
    <col min="2" max="2" width="3.375" bestFit="1" customWidth="1"/>
    <col min="3" max="3" width="4.875" bestFit="1" customWidth="1"/>
    <col min="4" max="4" width="16.625" customWidth="1"/>
  </cols>
  <sheetData>
    <row r="1" spans="1:5" x14ac:dyDescent="0.2">
      <c r="B1" t="s">
        <v>6</v>
      </c>
      <c r="D1" t="s">
        <v>7</v>
      </c>
      <c r="E1" t="s">
        <v>9</v>
      </c>
    </row>
    <row r="3" spans="1:5" x14ac:dyDescent="0.2">
      <c r="A3" t="str">
        <f>+'[1]VTR 1672-19 SPEGRA'!C3</f>
        <v>Menadžer faktor - fakt. na direktne troškove</v>
      </c>
      <c r="C3">
        <f>+'[1]VTR 1672-19 SPEGRA'!E3</f>
        <v>1.1499999999999999</v>
      </c>
    </row>
    <row r="4" spans="1:5" x14ac:dyDescent="0.2">
      <c r="A4" t="str">
        <f>+'[1]VTR 1672-19 SPEGRA'!C4</f>
        <v>manipulativni troškovi</v>
      </c>
      <c r="C4">
        <f>+'[1]VTR 1672-19 SPEGRA'!E4</f>
        <v>0.06</v>
      </c>
    </row>
    <row r="7" spans="1:5" x14ac:dyDescent="0.2">
      <c r="A7" t="str">
        <f>+'[1]VTR 1672-19 SPEGRA'!C8</f>
        <v>Radnik  II grupe</v>
      </c>
      <c r="B7" t="str">
        <f>+'[1]VTR 1672-19 SPEGRA'!D8</f>
        <v>sat</v>
      </c>
      <c r="C7">
        <v>40</v>
      </c>
    </row>
    <row r="8" spans="1:5" x14ac:dyDescent="0.2">
      <c r="A8" t="str">
        <f>+'[1]VTR 1672-19 SPEGRA'!C9</f>
        <v>Radnik  III grupe</v>
      </c>
      <c r="B8" t="str">
        <f>+'[1]VTR 1672-19 SPEGRA'!D9</f>
        <v>sat</v>
      </c>
      <c r="C8">
        <f>+'[1]VTR 1672-19 SPEGRA'!E9</f>
        <v>45.98</v>
      </c>
    </row>
    <row r="9" spans="1:5" x14ac:dyDescent="0.2">
      <c r="A9" t="str">
        <f>+'[1]VTR 1672-19 SPEGRA'!C10</f>
        <v>Radnik  IV grupe</v>
      </c>
      <c r="B9" t="str">
        <f>+'[1]VTR 1672-19 SPEGRA'!D10</f>
        <v>sat</v>
      </c>
      <c r="C9">
        <v>50</v>
      </c>
    </row>
    <row r="10" spans="1:5" x14ac:dyDescent="0.2">
      <c r="A10" t="str">
        <f>+'[1]VTR 1672-19 SPEGRA'!C11</f>
        <v>Radnik  V grupe</v>
      </c>
      <c r="B10" t="str">
        <f>+'[1]VTR 1672-19 SPEGRA'!D11</f>
        <v>sat</v>
      </c>
      <c r="C10">
        <f>+'[1]VTR 1672-19 SPEGRA'!E11</f>
        <v>54.6</v>
      </c>
    </row>
    <row r="11" spans="1:5" x14ac:dyDescent="0.2">
      <c r="A11" t="str">
        <f>+'[1]VTR 1672-19 SPEGRA'!C12</f>
        <v>Radnik  VI grupe</v>
      </c>
      <c r="B11" t="str">
        <f>+'[1]VTR 1672-19 SPEGRA'!D12</f>
        <v>sat</v>
      </c>
      <c r="C11">
        <f>+'[1]VTR 1672-19 SPEGRA'!E12</f>
        <v>58.27</v>
      </c>
    </row>
    <row r="12" spans="1:5" x14ac:dyDescent="0.2">
      <c r="A12" t="str">
        <f>+'[1]VTR 1672-19 SPEGRA'!C13</f>
        <v>Radnik  VII grupe</v>
      </c>
      <c r="B12" t="str">
        <f>+'[1]VTR 1672-19 SPEGRA'!D13</f>
        <v>sat</v>
      </c>
      <c r="C12">
        <f>+'[1]VTR 1672-19 SPEGRA'!E13</f>
        <v>60.31</v>
      </c>
    </row>
    <row r="13" spans="1:5" x14ac:dyDescent="0.2">
      <c r="A13" t="str">
        <f>+'[1]VTR 1672-19 SPEGRA'!C14</f>
        <v>Radnik  VIII grupe</v>
      </c>
      <c r="B13" t="str">
        <f>+'[1]VTR 1672-19 SPEGRA'!D14</f>
        <v>sat</v>
      </c>
      <c r="C13">
        <f>+'[1]VTR 1672-19 SPEGRA'!E14</f>
        <v>66.45</v>
      </c>
    </row>
    <row r="14" spans="1:5" x14ac:dyDescent="0.2">
      <c r="A14" t="str">
        <f>+'[1]VTR 1672-19 SPEGRA'!C15</f>
        <v>SSS</v>
      </c>
      <c r="B14" t="str">
        <f>+'[1]VTR 1672-19 SPEGRA'!D15</f>
        <v>sat</v>
      </c>
      <c r="C14">
        <f>+'[1]VTR 1672-19 SPEGRA'!E15</f>
        <v>85</v>
      </c>
    </row>
    <row r="15" spans="1:5" x14ac:dyDescent="0.2">
      <c r="A15" t="str">
        <f>+'[1]VTR 1672-19 SPEGRA'!C16</f>
        <v>VŠS</v>
      </c>
      <c r="B15" t="str">
        <f>+'[1]VTR 1672-19 SPEGRA'!D16</f>
        <v>sat</v>
      </c>
      <c r="C15">
        <f>+'[1]VTR 1672-19 SPEGRA'!E16</f>
        <v>105</v>
      </c>
    </row>
    <row r="16" spans="1:5" x14ac:dyDescent="0.2">
      <c r="A16" t="str">
        <f>+'[1]VTR 1672-19 SPEGRA'!C17</f>
        <v>VSS</v>
      </c>
      <c r="B16" t="str">
        <f>+'[1]VTR 1672-19 SPEGRA'!D17</f>
        <v>sat</v>
      </c>
      <c r="C16">
        <f>+'[1]VTR 1672-19 SPEGRA'!E17</f>
        <v>120</v>
      </c>
    </row>
    <row r="17" spans="1:5" x14ac:dyDescent="0.2">
      <c r="A17" t="str">
        <f>+'[1]VTR 1672-19 SPEGRA'!C18</f>
        <v>geodet</v>
      </c>
      <c r="B17" t="str">
        <f>+'[1]VTR 1672-19 SPEGRA'!D18</f>
        <v>sat</v>
      </c>
      <c r="C17">
        <f>+C14</f>
        <v>85</v>
      </c>
    </row>
    <row r="20" spans="1:5" x14ac:dyDescent="0.2">
      <c r="A20" t="s">
        <v>4</v>
      </c>
      <c r="B20" t="s">
        <v>5</v>
      </c>
      <c r="C20">
        <v>7500</v>
      </c>
      <c r="D20" t="s">
        <v>8</v>
      </c>
      <c r="E20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I25" sqref="I25"/>
    </sheetView>
  </sheetViews>
  <sheetFormatPr defaultRowHeight="14.25" x14ac:dyDescent="0.2"/>
  <cols>
    <col min="1" max="1" width="26.125" customWidth="1"/>
  </cols>
  <sheetData>
    <row r="1" spans="1:1" x14ac:dyDescent="0.2">
      <c r="A1" t="s">
        <v>12</v>
      </c>
    </row>
    <row r="2" spans="1:1" x14ac:dyDescent="0.2">
      <c r="A2" t="s">
        <v>13</v>
      </c>
    </row>
    <row r="3" spans="1:1" x14ac:dyDescent="0.2">
      <c r="A3" t="s">
        <v>14</v>
      </c>
    </row>
    <row r="4" spans="1:1" x14ac:dyDescent="0.2">
      <c r="A4" t="s">
        <v>15</v>
      </c>
    </row>
    <row r="5" spans="1:1" x14ac:dyDescent="0.2">
      <c r="A5" t="s">
        <v>16</v>
      </c>
    </row>
    <row r="6" spans="1:1" x14ac:dyDescent="0.2">
      <c r="A6" t="s">
        <v>17</v>
      </c>
    </row>
    <row r="7" spans="1:1" x14ac:dyDescent="0.2">
      <c r="A7" t="s">
        <v>23</v>
      </c>
    </row>
    <row r="8" spans="1:1" x14ac:dyDescent="0.2">
      <c r="A8" t="s">
        <v>18</v>
      </c>
    </row>
    <row r="9" spans="1:1" x14ac:dyDescent="0.2">
      <c r="A9" t="s">
        <v>24</v>
      </c>
    </row>
    <row r="10" spans="1:1" x14ac:dyDescent="0.2">
      <c r="A10" t="s">
        <v>19</v>
      </c>
    </row>
    <row r="11" spans="1:1" x14ac:dyDescent="0.2">
      <c r="A11" t="s">
        <v>20</v>
      </c>
    </row>
    <row r="12" spans="1:1" x14ac:dyDescent="0.2">
      <c r="A12" t="s">
        <v>21</v>
      </c>
    </row>
    <row r="13" spans="1:1" x14ac:dyDescent="0.2">
      <c r="A13" t="s">
        <v>22</v>
      </c>
    </row>
    <row r="18" spans="1:7" x14ac:dyDescent="0.2">
      <c r="A18" t="s">
        <v>26</v>
      </c>
      <c r="B18" t="s">
        <v>6</v>
      </c>
      <c r="C18" t="s">
        <v>34</v>
      </c>
      <c r="D18" t="s">
        <v>35</v>
      </c>
      <c r="E18" t="s">
        <v>33</v>
      </c>
      <c r="F18" t="s">
        <v>3</v>
      </c>
      <c r="G18" t="s">
        <v>36</v>
      </c>
    </row>
    <row r="19" spans="1:7" x14ac:dyDescent="0.2">
      <c r="A19" t="s">
        <v>27</v>
      </c>
      <c r="B19" t="s">
        <v>11</v>
      </c>
      <c r="C19">
        <v>0.05</v>
      </c>
      <c r="D19">
        <f>+DatRes!$C$14</f>
        <v>85</v>
      </c>
      <c r="E19">
        <f>ROUND(C19*D19,2)</f>
        <v>4.25</v>
      </c>
      <c r="F19" s="2" t="e">
        <f>+#REF!</f>
        <v>#REF!</v>
      </c>
      <c r="G19" t="e">
        <f>ROUND(E19*F19,2)</f>
        <v>#REF!</v>
      </c>
    </row>
    <row r="20" spans="1:7" x14ac:dyDescent="0.2">
      <c r="A20" t="s">
        <v>28</v>
      </c>
      <c r="B20" t="s">
        <v>11</v>
      </c>
      <c r="C20">
        <v>3</v>
      </c>
      <c r="D20">
        <f>+DatRes!$C$8</f>
        <v>45.98</v>
      </c>
      <c r="E20">
        <f>ROUND(C20*D20,2)</f>
        <v>137.94</v>
      </c>
      <c r="F20" s="2">
        <v>0.5</v>
      </c>
      <c r="G20">
        <f t="shared" ref="G20:G25" si="0">ROUND(E20*F20,2)</f>
        <v>68.97</v>
      </c>
    </row>
    <row r="21" spans="1:7" x14ac:dyDescent="0.2">
      <c r="F21" s="2"/>
    </row>
    <row r="22" spans="1:7" x14ac:dyDescent="0.2">
      <c r="A22" t="s">
        <v>29</v>
      </c>
      <c r="B22" t="s">
        <v>11</v>
      </c>
      <c r="C22">
        <v>0.6</v>
      </c>
      <c r="D22">
        <f>+DatRes!$C$8</f>
        <v>45.98</v>
      </c>
      <c r="E22">
        <f t="shared" ref="E22:E25" si="1">ROUND(C22*D22,2)</f>
        <v>27.59</v>
      </c>
      <c r="F22" s="2">
        <v>0.5</v>
      </c>
      <c r="G22">
        <f t="shared" si="0"/>
        <v>13.8</v>
      </c>
    </row>
    <row r="23" spans="1:7" x14ac:dyDescent="0.2">
      <c r="A23" t="s">
        <v>32</v>
      </c>
      <c r="B23" t="s">
        <v>11</v>
      </c>
      <c r="C23">
        <f>1/40</f>
        <v>2.5000000000000001E-2</v>
      </c>
      <c r="D23">
        <v>350</v>
      </c>
      <c r="E23">
        <f t="shared" si="1"/>
        <v>8.75</v>
      </c>
      <c r="F23" s="2">
        <f>1-F20</f>
        <v>0.5</v>
      </c>
      <c r="G23">
        <f t="shared" si="0"/>
        <v>4.38</v>
      </c>
    </row>
    <row r="24" spans="1:7" x14ac:dyDescent="0.2">
      <c r="A24" t="s">
        <v>30</v>
      </c>
      <c r="B24" t="s">
        <v>11</v>
      </c>
      <c r="C24">
        <v>1.3</v>
      </c>
      <c r="D24">
        <v>30</v>
      </c>
      <c r="E24">
        <f t="shared" si="1"/>
        <v>39</v>
      </c>
      <c r="F24" s="2">
        <v>1</v>
      </c>
      <c r="G24">
        <f t="shared" si="0"/>
        <v>39</v>
      </c>
    </row>
    <row r="25" spans="1:7" x14ac:dyDescent="0.2">
      <c r="A25" t="s">
        <v>31</v>
      </c>
      <c r="B25" t="s">
        <v>11</v>
      </c>
      <c r="C25">
        <v>0.6</v>
      </c>
      <c r="D25">
        <f>+DatRes!$C$8</f>
        <v>45.98</v>
      </c>
      <c r="E25">
        <f t="shared" si="1"/>
        <v>27.59</v>
      </c>
      <c r="F25" s="2">
        <v>1</v>
      </c>
      <c r="G25">
        <f t="shared" si="0"/>
        <v>27.59</v>
      </c>
    </row>
    <row r="27" spans="1:7" x14ac:dyDescent="0.2">
      <c r="A27" t="s">
        <v>25</v>
      </c>
      <c r="E27">
        <f>SUM(E19:E26)</f>
        <v>245.12</v>
      </c>
      <c r="G27" t="e">
        <f>SUM(G19:G26)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Opći uvjeti</vt:lpstr>
      <vt:lpstr>Troškovnik</vt:lpstr>
      <vt:lpstr>DatRes</vt:lpstr>
      <vt:lpstr>Sisak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Miljac</dc:creator>
  <cp:lastModifiedBy>Windows User</cp:lastModifiedBy>
  <cp:lastPrinted>2022-04-21T07:16:47Z</cp:lastPrinted>
  <dcterms:created xsi:type="dcterms:W3CDTF">2020-06-30T07:29:06Z</dcterms:created>
  <dcterms:modified xsi:type="dcterms:W3CDTF">2022-04-21T07:21:51Z</dcterms:modified>
</cp:coreProperties>
</file>