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0\JEDNOSTAVNA NABAVA\J71-20_SANACIJA I DOGRADNJA USTAVA ODVODNJE\"/>
    </mc:Choice>
  </mc:AlternateContent>
  <bookViews>
    <workbookView xWindow="-15" yWindow="-15" windowWidth="13485" windowHeight="12555"/>
  </bookViews>
  <sheets>
    <sheet name="TROŠKOVNIK" sheetId="1" r:id="rId1"/>
  </sheets>
  <definedNames>
    <definedName name="_xlnm.Print_Area" localSheetId="0">TROŠKOVNIK!$A$1:$F$62</definedName>
    <definedName name="_xlnm.Print_Titles" localSheetId="0">TROŠKOVNIK!$3:$4</definedName>
  </definedNames>
  <calcPr calcId="152511"/>
</workbook>
</file>

<file path=xl/calcChain.xml><?xml version="1.0" encoding="utf-8"?>
<calcChain xmlns="http://schemas.openxmlformats.org/spreadsheetml/2006/main">
  <c r="F53" i="1" l="1"/>
  <c r="F50" i="1"/>
  <c r="F45" i="1"/>
  <c r="F44" i="1"/>
  <c r="F41" i="1"/>
  <c r="F28" i="1"/>
  <c r="F24" i="1"/>
  <c r="F21" i="1"/>
  <c r="F16" i="1"/>
  <c r="F11" i="1"/>
  <c r="F8" i="1"/>
  <c r="D37" i="1" l="1"/>
  <c r="F37" i="1" s="1"/>
  <c r="D34" i="1"/>
  <c r="F34" i="1" s="1"/>
  <c r="D31" i="1" l="1"/>
  <c r="F31" i="1" s="1"/>
  <c r="F56" i="1" s="1"/>
</calcChain>
</file>

<file path=xl/sharedStrings.xml><?xml version="1.0" encoding="utf-8"?>
<sst xmlns="http://schemas.openxmlformats.org/spreadsheetml/2006/main" count="75" uniqueCount="63">
  <si>
    <t>Redni
broj</t>
  </si>
  <si>
    <t>O p i s   r a d o v a</t>
  </si>
  <si>
    <t>Jedinica
mjere</t>
  </si>
  <si>
    <t xml:space="preserve">Količina </t>
  </si>
  <si>
    <t>Jedinična cijena</t>
  </si>
  <si>
    <t>Iznos (kn)</t>
  </si>
  <si>
    <t>1.3.</t>
  </si>
  <si>
    <t>1.1.</t>
  </si>
  <si>
    <t>1.4.</t>
  </si>
  <si>
    <t>1.5.</t>
  </si>
  <si>
    <t>Obračun po m³ stvarno iskopanog materijala u sraslom stanju.</t>
  </si>
  <si>
    <r>
      <t>m</t>
    </r>
    <r>
      <rPr>
        <vertAlign val="superscript"/>
        <sz val="10"/>
        <rFont val="Arial"/>
        <family val="2"/>
        <charset val="238"/>
      </rPr>
      <t>3</t>
    </r>
  </si>
  <si>
    <t>1.2.</t>
  </si>
  <si>
    <t>1.6.</t>
  </si>
  <si>
    <t>UKUPNO:</t>
  </si>
  <si>
    <t>Obračun po kompletu.</t>
  </si>
  <si>
    <t>komplet</t>
  </si>
  <si>
    <t>Završno uređenje gradilišta
Stavka uključuje čišćenje, odvoz viška materijala, opreme te dovođenje u prvobitno stanje.</t>
  </si>
  <si>
    <t>Obračun po kompletu uređenog gradilišta.</t>
  </si>
  <si>
    <t>Mobilizacija i demobilizacija građilišta, koja uključuje:
- dovoz i odvoz svih strojeva
- dovoz i odvoz alata
- uređenje privremene građilišne deponije</t>
  </si>
  <si>
    <t>Obračun po izvedenom snimku.</t>
  </si>
  <si>
    <t>Obračun po m' izvedenog kanala.</t>
  </si>
  <si>
    <t>m</t>
  </si>
  <si>
    <t>Izvedba kanala od prefabriciranih tipskih kanalica trapeznog presjeka. Kanalice se polažu na sloj podložnog betona klase C 12/15 debljine do 10 cm, u svemu prema projektu.
Obračun je po metru dužnom ugrađenih kanalica. U cijeni je uključena izrada, planiranje i zbijanje podloge, nabava podložnog materijala i kanalica, svi prijevozi i prijenosi, privremeno skladištenje, razvoz i postavljanje predgotovljenih elemenata, obrada sljubnica, postavljanje i demontaža potrebne oplate, rad na ugradnji i njezi betona i sav rad, oprema i materijal potreban za potpuno dovršenje stavke.
Izvedba, kontrola kakvoće i obračun prema OTU 3-04.9.</t>
  </si>
  <si>
    <t>Izvedba, kontrola kakvoće i obračun prema OTU 2-09</t>
  </si>
  <si>
    <t>1.7.</t>
  </si>
  <si>
    <t>Obračun po m' uređenog jarka.</t>
  </si>
  <si>
    <t>1.8.</t>
  </si>
  <si>
    <t>1.9.</t>
  </si>
  <si>
    <t>1.10.</t>
  </si>
  <si>
    <t>1.11.</t>
  </si>
  <si>
    <t>SANACIJA DIJELA SUSTAVA ODVODNJE NA LOKACIJI SUHOVARE (PP NADOCI)
 NA AUTOCESTI A1, DIONICA ZADAR 1 - ZADAR 2, km 258+164</t>
  </si>
  <si>
    <t>Geodetski radovi, obuhvaćaju sav rad na iskolčenju projektiranih građevina (uređenja puta i platoa oko propusta i kanala za odvodnju) prije početka radova, sva mjerenja u vezi prijenosa podataka iz projekta na teren i obrnuto; postavljanje i održavanje iskolčenih oznaka na terenu od početka radova do predaje svih radova investitoru te izrada snimka izvedenog stanja. Izvedba, kontrola kakvoće i obračun prema OTU 1-02</t>
  </si>
  <si>
    <t>Izvedba, kontrola kakvoće i obračun prema OTU 2-02</t>
  </si>
  <si>
    <t>Iskop terena za 'spuštanje' nivelete postojećeg poljskog puta (iskop puta, širine 4 m, do dubine 2 m). Iskop se vrši u materijalu B i C kategorije (nasuti materijal i nanos te laporovita trošna stijena i glina).</t>
  </si>
  <si>
    <t>Iskop materijala za kanal širine ~0,6 m i dubine 0,6 m, (za polaganje kanalica) u duljini                 L= 22 m i 1.2 x 0.3 m (profiliranje jarka) u duljini L=110 m .</t>
  </si>
  <si>
    <t>Izvedba kanala od prefabriciranih elemenata (rubnjaci i kanalica 70/12x50 cm). Elementi se polažu na sloj podložnog betona klase C 16/20 debljine do 20 cm, u svemu prema projektu.
Obračun je po metru dužnom izvedenog kanala. U cijeni je uključena izrada, planiranje i zbijanje podloge, nabava podložnog materijala, rubnjaka i kanalica, svi prijevozi i prijenosi, privremeno skladištenje, razvoz i postavljanje predgotovljenih elemenata, obrada sljubnica, postavljanje i demontaža potrebne oplate, rad na ugradnji i njezi betona i sav rad, oprema i materijal potreban za potpuno dovršenje stavke.
Izvedba, kontrola kakvoće i obračun prema OTU 3-04.9.</t>
  </si>
  <si>
    <t>Profiliranje cestovnog jarka (uz postojeći poljski put).</t>
  </si>
  <si>
    <t xml:space="preserve">Stavka obuhvaća uređenje zemljanog cestovnog jarka koji će se profilirati u trapezni oblik, prema detaljima iz projekta. </t>
  </si>
  <si>
    <r>
      <t>m</t>
    </r>
    <r>
      <rPr>
        <vertAlign val="superscript"/>
        <sz val="10"/>
        <rFont val="Arial"/>
        <family val="2"/>
        <charset val="238"/>
      </rPr>
      <t>2</t>
    </r>
  </si>
  <si>
    <t>Izvedba poljskog puta (spuštanje postojećeg poljskog puta). Stavka uključuje sav potreban materijal i rad za njeno izvršenje. Put je širine 4m, izvodi se na dijelu od zapadnog kraja propusta prema sjeveru, po trasi postojećeg puta.</t>
  </si>
  <si>
    <t>- Izrada posteljice od miješanih materijala  (OTU 2-10.2). Rad obuhvaća planiranje, eventualnu sanaciju pojedinih manjih površina slabije kakvoće boljim materijalom, eventualno kvašenje ili prosušivanje materijala i nabijanje do potrebne nabijenosti. Potreban modul stišljivosti Ms=30 MPa mjereno kružnom pločom Ø 30 cm.</t>
  </si>
  <si>
    <t>- Izrada nosivog sloja puta debljine 20 cm od mehanički nabijenog zrnatog kamenog materijala (OTU 5-01). Potreban modul stišljivosti Ms=40 MPa mjereno kružnom pločom Ø 30 cm.</t>
  </si>
  <si>
    <t>Stavka obuhvaća nabavu prijevoz i ugradnju betona, njegu betona, završnu obradu betona, izradu spojnica i radnih fuga sa odgovarajućim obradama i ispunama, izradu potrebne oplate. Stavkom obuhvatiti sav potreban rad i materijal do potpunog dovršenja kolničke konstrukcije.</t>
  </si>
  <si>
    <t>Izvedba, kontrola kakvoće i obračun prema Programu kontrole i osiguranja kakvoće i OTU 7-01.0.3.</t>
  </si>
  <si>
    <r>
      <t>Obračun po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izvedenog i preuzetog betonskog kolnika.</t>
    </r>
  </si>
  <si>
    <t>Izrada betonskog zastora na platou ispred propusta. Na prostoru ispred propusta, omeđen kanaletama i temeljnom pločom propusta izvodi se betonski zastor (beton C25/30)  debljine 20 cm.</t>
  </si>
  <si>
    <t>Stavka obuhvaća uklanjanje otpada, nanosa, granja i raslinja u propustu, čišćenje propusta i odvoz otpada, nanosa, granja i raslinja na mjesto oporabe ili zbrinjavanja. Obračun je po komadu pročišćenog propusta.</t>
  </si>
  <si>
    <t>Čišćenje postojećeg propusta (prolaza). Prolaz se čisti od nanosa do betonske ploče.</t>
  </si>
  <si>
    <t>1.12.</t>
  </si>
  <si>
    <r>
      <t>m</t>
    </r>
    <r>
      <rPr>
        <vertAlign val="superscript"/>
        <sz val="10"/>
        <rFont val="Arial"/>
        <family val="2"/>
      </rPr>
      <t>3</t>
    </r>
  </si>
  <si>
    <t>kom</t>
  </si>
  <si>
    <t>1.13.</t>
  </si>
  <si>
    <t>Zatvaranje postojećeg betonskog kanala ('čeoni zid' prema propustu). Kanal se zatvara izvedbom betonskog zidića debljine 20 cm, dimenzija 150x60 cm, od betona C25/30.</t>
  </si>
  <si>
    <t>Izvedba betonskog 'praga' niz pokos nasipa (kojim se sprječava otjecanje vode mimo kanala tj usmjeravanje iste u kanal). Prag se izvodi od betona C25/30, pravokutnog je poprečnog presjeka (20x60 cm) duljine oko 5 m. Dio koji viri iz nasipa (cca 20 cm) obložiti kamenom radi boljeg uklapanja u teren.</t>
  </si>
  <si>
    <t>Trapezna kanalica (kao Beton Lučko HŽ tip 2 ili jednakovrijedan proizvod)</t>
  </si>
  <si>
    <t>Stavka obuhvaća iskop, utovar, odvoz  i razastiranje viška materijala od iskopa na deponiju po izboru izvođača (udaljenost deponije do 10,0 km).</t>
  </si>
  <si>
    <t>Stavka uključuje nabavu, dopremu i ugradnju betona, oplatu i sva potrebna pomoćna sredstva i radove. Stavkom je uključena izvedba sloja podbetona (10 cm, C16/20). Zid se konstriuktivno armira mrežom Q-166. Izvedba, kontrola kakvoće i obračun prema OTU 3-04.4.1
Obračun po m³ ugrađenog betona.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</si>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</sst>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n_-;\-* #,##0.00\ _k_n_-;_-* &quot;-&quot;??\ _k_n_-;_-@_-"/>
    <numFmt numFmtId="164" formatCode="_-* #,##0.00_-;\-* #,##0.00_-;_-* &quot;-&quot;??_-;_-@_-"/>
    <numFmt numFmtId="165" formatCode="_([$€]* #,##0.00_);_([$€]* \(#,##0.00\);_([$€]* &quot;-&quot;??_);_(@_)"/>
    <numFmt numFmtId="166" formatCode="_-* #,##0.00_-;\-* #,##0.00_-;_-* \-??_-;_-@_-"/>
    <numFmt numFmtId="167" formatCode="0&quot;.&quot;"/>
    <numFmt numFmtId="168" formatCode="#,##0.00;\-#,##0.00;&quot;&quot;"/>
    <numFmt numFmtId="169" formatCode="#,##0.00\ _k_n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Helv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Helv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166" fontId="4" fillId="2" borderId="1">
      <alignment vertical="center"/>
    </xf>
    <xf numFmtId="43" fontId="5" fillId="0" borderId="0" applyFont="0" applyFill="0" applyBorder="0" applyAlignment="0" applyProtection="0"/>
    <xf numFmtId="0" fontId="2" fillId="0" borderId="0"/>
    <xf numFmtId="0" fontId="8" fillId="0" borderId="0"/>
    <xf numFmtId="0" fontId="5" fillId="0" borderId="0"/>
  </cellStyleXfs>
  <cellXfs count="37">
    <xf numFmtId="0" fontId="0" fillId="0" borderId="0" xfId="0"/>
    <xf numFmtId="167" fontId="4" fillId="3" borderId="2" xfId="6" applyNumberFormat="1" applyFont="1" applyFill="1" applyBorder="1" applyAlignment="1" applyProtection="1">
      <alignment horizontal="center" vertical="center" wrapText="1"/>
    </xf>
    <xf numFmtId="0" fontId="4" fillId="3" borderId="2" xfId="6" applyNumberFormat="1" applyFont="1" applyFill="1" applyBorder="1" applyAlignment="1" applyProtection="1">
      <alignment horizontal="center" vertical="center" wrapText="1"/>
    </xf>
    <xf numFmtId="0" fontId="4" fillId="3" borderId="2" xfId="6" applyFont="1" applyFill="1" applyBorder="1" applyAlignment="1" applyProtection="1">
      <alignment horizontal="center" vertical="center" wrapText="1"/>
    </xf>
    <xf numFmtId="168" fontId="4" fillId="3" borderId="2" xfId="3" applyNumberFormat="1" applyFont="1" applyFill="1" applyBorder="1" applyAlignment="1" applyProtection="1">
      <alignment horizontal="center" vertical="center" wrapText="1"/>
    </xf>
    <xf numFmtId="4" fontId="4" fillId="3" borderId="2" xfId="3" applyNumberFormat="1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4" fontId="9" fillId="0" borderId="0" xfId="0" applyNumberFormat="1" applyFont="1" applyProtection="1"/>
    <xf numFmtId="167" fontId="4" fillId="4" borderId="0" xfId="5" applyNumberFormat="1" applyFont="1" applyFill="1" applyBorder="1" applyAlignment="1" applyProtection="1">
      <alignment horizontal="center" vertical="center" shrinkToFit="1"/>
    </xf>
    <xf numFmtId="0" fontId="4" fillId="4" borderId="0" xfId="5" applyNumberFormat="1" applyFont="1" applyFill="1" applyBorder="1" applyAlignment="1" applyProtection="1">
      <alignment horizontal="left" vertical="center" wrapText="1"/>
    </xf>
    <xf numFmtId="167" fontId="5" fillId="0" borderId="0" xfId="5" applyNumberFormat="1" applyFont="1" applyFill="1" applyBorder="1" applyAlignment="1" applyProtection="1">
      <alignment horizontal="center" vertical="top" shrinkToFit="1"/>
    </xf>
    <xf numFmtId="49" fontId="5" fillId="0" borderId="0" xfId="5" applyNumberFormat="1" applyFont="1" applyFill="1" applyBorder="1" applyAlignment="1" applyProtection="1">
      <alignment horizontal="justify" vertical="top" wrapText="1"/>
    </xf>
    <xf numFmtId="2" fontId="5" fillId="0" borderId="0" xfId="5" applyNumberFormat="1" applyFont="1" applyFill="1" applyBorder="1" applyAlignment="1" applyProtection="1">
      <alignment horizontal="center"/>
    </xf>
    <xf numFmtId="168" fontId="7" fillId="0" borderId="0" xfId="2" applyNumberFormat="1" applyFont="1" applyFill="1" applyBorder="1" applyAlignment="1" applyProtection="1">
      <alignment horizontal="center" shrinkToFit="1"/>
    </xf>
    <xf numFmtId="4" fontId="7" fillId="0" borderId="0" xfId="5" applyNumberFormat="1" applyFont="1" applyFill="1" applyBorder="1" applyAlignment="1" applyProtection="1">
      <alignment horizontal="center"/>
    </xf>
    <xf numFmtId="4" fontId="7" fillId="0" borderId="0" xfId="2" applyNumberFormat="1" applyFont="1" applyFill="1" applyBorder="1" applyAlignment="1" applyProtection="1">
      <alignment horizontal="right" shrinkToFit="1"/>
    </xf>
    <xf numFmtId="0" fontId="5" fillId="0" borderId="0" xfId="5" applyNumberFormat="1" applyFont="1" applyFill="1" applyBorder="1" applyAlignment="1" applyProtection="1">
      <alignment horizontal="justify" vertical="center" wrapText="1"/>
    </xf>
    <xf numFmtId="0" fontId="11" fillId="0" borderId="0" xfId="0" applyFont="1" applyAlignment="1" applyProtection="1">
      <alignment horizontal="center" vertical="center"/>
    </xf>
    <xf numFmtId="4" fontId="5" fillId="0" borderId="0" xfId="5" applyNumberFormat="1" applyFont="1" applyFill="1" applyBorder="1" applyAlignment="1" applyProtection="1">
      <alignment horizontal="center"/>
    </xf>
    <xf numFmtId="4" fontId="5" fillId="0" borderId="0" xfId="2" applyNumberFormat="1" applyFont="1" applyFill="1" applyBorder="1" applyAlignment="1" applyProtection="1">
      <alignment horizontal="right" shrinkToFit="1"/>
    </xf>
    <xf numFmtId="168" fontId="5" fillId="0" borderId="0" xfId="2" applyNumberFormat="1" applyFont="1" applyFill="1" applyBorder="1" applyAlignment="1" applyProtection="1">
      <alignment horizontal="center" shrinkToFit="1"/>
    </xf>
    <xf numFmtId="0" fontId="11" fillId="0" borderId="0" xfId="0" applyFont="1" applyAlignment="1" applyProtection="1">
      <alignment horizontal="center"/>
    </xf>
    <xf numFmtId="0" fontId="5" fillId="0" borderId="0" xfId="1" applyFont="1" applyFill="1" applyAlignment="1" applyProtection="1">
      <alignment horizontal="center" vertical="top" wrapText="1"/>
    </xf>
    <xf numFmtId="169" fontId="5" fillId="0" borderId="0" xfId="1" applyNumberFormat="1" applyFont="1" applyFill="1" applyAlignment="1" applyProtection="1">
      <alignment horizontal="center" vertical="top" wrapText="1"/>
    </xf>
    <xf numFmtId="4" fontId="5" fillId="0" borderId="0" xfId="1" applyNumberFormat="1" applyFont="1" applyFill="1" applyAlignment="1" applyProtection="1">
      <alignment horizontal="center" wrapText="1"/>
    </xf>
    <xf numFmtId="0" fontId="5" fillId="0" borderId="0" xfId="1" applyFont="1" applyFill="1" applyBorder="1" applyAlignment="1" applyProtection="1">
      <alignment horizontal="justify" vertical="top" wrapText="1"/>
    </xf>
    <xf numFmtId="169" fontId="5" fillId="0" borderId="0" xfId="1" applyNumberFormat="1" applyFont="1" applyFill="1" applyAlignment="1" applyProtection="1">
      <alignment horizontal="center" wrapText="1"/>
    </xf>
    <xf numFmtId="0" fontId="12" fillId="0" borderId="0" xfId="13" applyFont="1" applyFill="1" applyAlignment="1" applyProtection="1">
      <alignment horizontal="center" wrapText="1"/>
    </xf>
    <xf numFmtId="169" fontId="12" fillId="0" borderId="0" xfId="13" applyNumberFormat="1" applyFont="1" applyFill="1" applyAlignment="1" applyProtection="1">
      <alignment horizontal="center" wrapText="1"/>
    </xf>
    <xf numFmtId="0" fontId="9" fillId="5" borderId="0" xfId="0" applyFont="1" applyFill="1" applyProtection="1"/>
    <xf numFmtId="0" fontId="10" fillId="5" borderId="0" xfId="0" applyFont="1" applyFill="1" applyProtection="1"/>
    <xf numFmtId="4" fontId="10" fillId="5" borderId="0" xfId="0" applyNumberFormat="1" applyFont="1" applyFill="1" applyProtection="1"/>
    <xf numFmtId="0" fontId="9" fillId="0" borderId="0" xfId="0" applyFont="1" applyAlignment="1" applyProtection="1">
      <alignment wrapText="1"/>
    </xf>
    <xf numFmtId="4" fontId="5" fillId="0" borderId="0" xfId="5" applyNumberFormat="1" applyFont="1" applyFill="1" applyBorder="1" applyAlignment="1" applyProtection="1">
      <alignment horizontal="center"/>
      <protection locked="0"/>
    </xf>
    <xf numFmtId="4" fontId="5" fillId="0" borderId="0" xfId="1" applyNumberFormat="1" applyFont="1" applyFill="1" applyAlignment="1" applyProtection="1">
      <alignment horizontal="center" wrapText="1"/>
      <protection locked="0"/>
    </xf>
    <xf numFmtId="4" fontId="12" fillId="0" borderId="0" xfId="13" applyNumberFormat="1" applyFont="1" applyFill="1" applyAlignment="1" applyProtection="1">
      <alignment horizontal="center" wrapText="1"/>
      <protection locked="0"/>
    </xf>
  </cellXfs>
  <cellStyles count="14">
    <cellStyle name=" 1" xfId="11"/>
    <cellStyle name="Comma 2" xfId="10"/>
    <cellStyle name="Comma_Ravča - Ploče 1" xfId="2"/>
    <cellStyle name="Comma_Tunel Glavica" xfId="3"/>
    <cellStyle name="Euro" xfId="4"/>
    <cellStyle name="Normal" xfId="0" builtinId="0"/>
    <cellStyle name="Normal 2" xfId="1"/>
    <cellStyle name="Normal 3" xfId="13"/>
    <cellStyle name="Normal_Ravča - Ploče 1" xfId="5"/>
    <cellStyle name="Normal_Tunel Glavica" xfId="6"/>
    <cellStyle name="Obično_TROsKOVNIK" xfId="7"/>
    <cellStyle name="Style 1" xfId="8"/>
    <cellStyle name="Style 1 2" xfId="12"/>
    <cellStyle name="Ukupno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62"/>
  <sheetViews>
    <sheetView tabSelected="1" view="pageBreakPreview" topLeftCell="A43" zoomScale="60" zoomScaleNormal="100" workbookViewId="0">
      <selection activeCell="I52" sqref="I52"/>
    </sheetView>
  </sheetViews>
  <sheetFormatPr defaultRowHeight="14.25" x14ac:dyDescent="0.2"/>
  <cols>
    <col min="1" max="1" width="9.140625" style="6"/>
    <col min="2" max="2" width="41.7109375" style="6" customWidth="1"/>
    <col min="3" max="3" width="9.7109375" style="6" customWidth="1"/>
    <col min="4" max="4" width="12.7109375" style="6" customWidth="1"/>
    <col min="5" max="6" width="12.7109375" style="8" customWidth="1"/>
    <col min="7" max="16384" width="9.140625" style="6"/>
  </cols>
  <sheetData>
    <row r="3" spans="1:6" ht="26.25" thickBot="1" x14ac:dyDescent="0.25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5" t="s">
        <v>5</v>
      </c>
    </row>
    <row r="4" spans="1:6" ht="15" thickTop="1" x14ac:dyDescent="0.2">
      <c r="C4" s="7"/>
    </row>
    <row r="5" spans="1:6" ht="27.75" customHeight="1" x14ac:dyDescent="0.2">
      <c r="A5" s="9">
        <v>1</v>
      </c>
      <c r="B5" s="10" t="s">
        <v>31</v>
      </c>
      <c r="C5" s="10"/>
      <c r="D5" s="10"/>
      <c r="E5" s="10"/>
      <c r="F5" s="10"/>
    </row>
    <row r="7" spans="1:6" ht="63.75" x14ac:dyDescent="0.2">
      <c r="A7" s="11" t="s">
        <v>7</v>
      </c>
      <c r="B7" s="12" t="s">
        <v>19</v>
      </c>
      <c r="C7" s="13"/>
      <c r="D7" s="14"/>
      <c r="E7" s="15"/>
      <c r="F7" s="16"/>
    </row>
    <row r="8" spans="1:6" x14ac:dyDescent="0.2">
      <c r="A8" s="11"/>
      <c r="B8" s="17" t="s">
        <v>15</v>
      </c>
      <c r="C8" s="13" t="s">
        <v>16</v>
      </c>
      <c r="D8" s="18">
        <v>1</v>
      </c>
      <c r="E8" s="34"/>
      <c r="F8" s="20">
        <f>ROUND(D8*E8,2)</f>
        <v>0</v>
      </c>
    </row>
    <row r="10" spans="1:6" ht="127.5" x14ac:dyDescent="0.2">
      <c r="A10" s="11" t="s">
        <v>12</v>
      </c>
      <c r="B10" s="12" t="s">
        <v>32</v>
      </c>
      <c r="C10" s="13"/>
      <c r="D10" s="14"/>
      <c r="E10" s="15"/>
      <c r="F10" s="16"/>
    </row>
    <row r="11" spans="1:6" x14ac:dyDescent="0.2">
      <c r="B11" s="17" t="s">
        <v>20</v>
      </c>
      <c r="C11" s="13" t="s">
        <v>16</v>
      </c>
      <c r="D11" s="18">
        <v>1</v>
      </c>
      <c r="E11" s="34"/>
      <c r="F11" s="20">
        <f>ROUND(D11*E11,2)</f>
        <v>0</v>
      </c>
    </row>
    <row r="13" spans="1:6" ht="63.75" x14ac:dyDescent="0.2">
      <c r="A13" s="11" t="s">
        <v>6</v>
      </c>
      <c r="B13" s="12" t="s">
        <v>34</v>
      </c>
      <c r="C13" s="13"/>
      <c r="D13" s="14"/>
      <c r="E13" s="15"/>
      <c r="F13" s="16"/>
    </row>
    <row r="14" spans="1:6" ht="51" x14ac:dyDescent="0.2">
      <c r="A14" s="11"/>
      <c r="B14" s="12" t="s">
        <v>56</v>
      </c>
      <c r="C14" s="13"/>
      <c r="D14" s="14"/>
      <c r="E14" s="15"/>
      <c r="F14" s="16"/>
    </row>
    <row r="15" spans="1:6" ht="25.5" x14ac:dyDescent="0.2">
      <c r="A15" s="11"/>
      <c r="B15" s="12" t="s">
        <v>33</v>
      </c>
      <c r="C15" s="13"/>
      <c r="D15" s="14"/>
      <c r="E15" s="15"/>
      <c r="F15" s="16"/>
    </row>
    <row r="16" spans="1:6" ht="25.5" x14ac:dyDescent="0.2">
      <c r="A16" s="11"/>
      <c r="B16" s="12" t="s">
        <v>10</v>
      </c>
      <c r="C16" s="13" t="s">
        <v>11</v>
      </c>
      <c r="D16" s="21">
        <v>105.6</v>
      </c>
      <c r="E16" s="34"/>
      <c r="F16" s="20">
        <f>ROUND(D16*E16,2)</f>
        <v>0</v>
      </c>
    </row>
    <row r="18" spans="1:6" ht="51" x14ac:dyDescent="0.2">
      <c r="A18" s="11" t="s">
        <v>8</v>
      </c>
      <c r="B18" s="12" t="s">
        <v>35</v>
      </c>
      <c r="C18" s="13"/>
      <c r="D18" s="21"/>
      <c r="E18" s="19"/>
      <c r="F18" s="20"/>
    </row>
    <row r="19" spans="1:6" ht="51" x14ac:dyDescent="0.2">
      <c r="B19" s="12" t="s">
        <v>56</v>
      </c>
      <c r="C19" s="13"/>
      <c r="D19" s="21"/>
      <c r="E19" s="19"/>
      <c r="F19" s="20"/>
    </row>
    <row r="20" spans="1:6" ht="25.5" x14ac:dyDescent="0.2">
      <c r="A20" s="11"/>
      <c r="B20" s="12" t="s">
        <v>24</v>
      </c>
      <c r="C20" s="13"/>
      <c r="D20" s="21"/>
      <c r="E20" s="19"/>
      <c r="F20" s="20"/>
    </row>
    <row r="21" spans="1:6" ht="25.5" x14ac:dyDescent="0.2">
      <c r="A21" s="11"/>
      <c r="B21" s="12" t="s">
        <v>10</v>
      </c>
      <c r="C21" s="13" t="s">
        <v>11</v>
      </c>
      <c r="D21" s="21">
        <v>46.42</v>
      </c>
      <c r="E21" s="34"/>
      <c r="F21" s="20">
        <f>ROUND(D21*E21,2)</f>
        <v>0</v>
      </c>
    </row>
    <row r="23" spans="1:6" ht="25.5" x14ac:dyDescent="0.2">
      <c r="A23" s="11" t="s">
        <v>9</v>
      </c>
      <c r="B23" s="12" t="s">
        <v>48</v>
      </c>
    </row>
    <row r="24" spans="1:6" ht="63.75" x14ac:dyDescent="0.2">
      <c r="B24" s="12" t="s">
        <v>47</v>
      </c>
      <c r="C24" s="13" t="s">
        <v>51</v>
      </c>
      <c r="D24" s="22">
        <v>1</v>
      </c>
      <c r="E24" s="34"/>
      <c r="F24" s="20">
        <f>ROUND(D24*E24,2)</f>
        <v>0</v>
      </c>
    </row>
    <row r="25" spans="1:6" x14ac:dyDescent="0.2">
      <c r="B25" s="12"/>
    </row>
    <row r="26" spans="1:6" ht="191.25" x14ac:dyDescent="0.2">
      <c r="A26" s="11" t="s">
        <v>13</v>
      </c>
      <c r="B26" s="12" t="s">
        <v>23</v>
      </c>
      <c r="C26" s="23"/>
      <c r="D26" s="24"/>
      <c r="E26" s="25"/>
      <c r="F26" s="20"/>
    </row>
    <row r="27" spans="1:6" x14ac:dyDescent="0.2">
      <c r="B27" s="26" t="s">
        <v>21</v>
      </c>
      <c r="C27" s="13"/>
      <c r="D27" s="21"/>
      <c r="E27" s="19"/>
      <c r="F27" s="20"/>
    </row>
    <row r="28" spans="1:6" ht="25.5" x14ac:dyDescent="0.2">
      <c r="B28" s="26" t="s">
        <v>55</v>
      </c>
      <c r="C28" s="13" t="s">
        <v>22</v>
      </c>
      <c r="D28" s="27">
        <v>22</v>
      </c>
      <c r="E28" s="35"/>
      <c r="F28" s="20">
        <f>ROUND(D28*E28,2)</f>
        <v>0</v>
      </c>
    </row>
    <row r="30" spans="1:6" ht="191.25" x14ac:dyDescent="0.2">
      <c r="A30" s="11" t="s">
        <v>25</v>
      </c>
      <c r="B30" s="12" t="s">
        <v>36</v>
      </c>
      <c r="C30" s="23"/>
      <c r="D30" s="24"/>
      <c r="E30" s="25"/>
      <c r="F30" s="20"/>
    </row>
    <row r="31" spans="1:6" x14ac:dyDescent="0.2">
      <c r="B31" s="26" t="s">
        <v>21</v>
      </c>
      <c r="C31" s="13" t="s">
        <v>22</v>
      </c>
      <c r="D31" s="27">
        <f>15.5+5+5</f>
        <v>25.5</v>
      </c>
      <c r="E31" s="35"/>
      <c r="F31" s="20">
        <f>ROUND(D31*E31,2)</f>
        <v>0</v>
      </c>
    </row>
    <row r="32" spans="1:6" x14ac:dyDescent="0.2">
      <c r="B32" s="26"/>
      <c r="C32" s="13"/>
      <c r="D32" s="21"/>
      <c r="E32" s="19"/>
      <c r="F32" s="20"/>
    </row>
    <row r="33" spans="1:6" ht="51" x14ac:dyDescent="0.2">
      <c r="A33" s="11" t="s">
        <v>27</v>
      </c>
      <c r="B33" s="26" t="s">
        <v>53</v>
      </c>
      <c r="C33" s="13"/>
      <c r="D33" s="21"/>
      <c r="E33" s="19"/>
      <c r="F33" s="20"/>
    </row>
    <row r="34" spans="1:6" ht="89.25" x14ac:dyDescent="0.2">
      <c r="B34" s="26" t="s">
        <v>57</v>
      </c>
      <c r="C34" s="28" t="s">
        <v>50</v>
      </c>
      <c r="D34" s="29">
        <f>ROUND(0.2*1.5*0.6,1)</f>
        <v>0.2</v>
      </c>
      <c r="E34" s="36"/>
      <c r="F34" s="20">
        <f>ROUND(D34*E34,2)</f>
        <v>0</v>
      </c>
    </row>
    <row r="35" spans="1:6" x14ac:dyDescent="0.2">
      <c r="B35" s="26"/>
      <c r="C35" s="13"/>
      <c r="D35" s="21"/>
      <c r="E35" s="19"/>
      <c r="F35" s="20"/>
    </row>
    <row r="36" spans="1:6" ht="89.25" x14ac:dyDescent="0.2">
      <c r="A36" s="11" t="s">
        <v>28</v>
      </c>
      <c r="B36" s="26" t="s">
        <v>54</v>
      </c>
      <c r="C36" s="13"/>
      <c r="D36" s="21"/>
      <c r="E36" s="19"/>
      <c r="F36" s="20"/>
    </row>
    <row r="37" spans="1:6" ht="89.25" x14ac:dyDescent="0.2">
      <c r="A37" s="11"/>
      <c r="B37" s="26" t="s">
        <v>57</v>
      </c>
      <c r="C37" s="28" t="s">
        <v>50</v>
      </c>
      <c r="D37" s="29">
        <f>ROUND(0.2*0.6*5,1)</f>
        <v>0.6</v>
      </c>
      <c r="E37" s="36"/>
      <c r="F37" s="20">
        <f>ROUND(D37*E37,2)</f>
        <v>0</v>
      </c>
    </row>
    <row r="38" spans="1:6" x14ac:dyDescent="0.2">
      <c r="B38" s="26"/>
      <c r="C38" s="13"/>
      <c r="D38" s="21"/>
      <c r="E38" s="19"/>
      <c r="F38" s="20"/>
    </row>
    <row r="39" spans="1:6" ht="25.5" x14ac:dyDescent="0.2">
      <c r="A39" s="11" t="s">
        <v>29</v>
      </c>
      <c r="B39" s="26" t="s">
        <v>37</v>
      </c>
      <c r="C39" s="13"/>
      <c r="D39" s="21"/>
      <c r="E39" s="19"/>
      <c r="F39" s="20"/>
    </row>
    <row r="40" spans="1:6" ht="38.25" x14ac:dyDescent="0.2">
      <c r="B40" s="26" t="s">
        <v>38</v>
      </c>
      <c r="C40" s="13"/>
      <c r="D40" s="21"/>
      <c r="E40" s="19"/>
      <c r="F40" s="20"/>
    </row>
    <row r="41" spans="1:6" x14ac:dyDescent="0.2">
      <c r="B41" s="26" t="s">
        <v>26</v>
      </c>
      <c r="C41" s="13" t="s">
        <v>22</v>
      </c>
      <c r="D41" s="27">
        <v>110</v>
      </c>
      <c r="E41" s="35"/>
      <c r="F41" s="20">
        <f>ROUND(D41*E41,2)</f>
        <v>0</v>
      </c>
    </row>
    <row r="42" spans="1:6" x14ac:dyDescent="0.2">
      <c r="B42" s="26"/>
      <c r="C42" s="13"/>
      <c r="D42" s="21"/>
      <c r="E42" s="19"/>
      <c r="F42" s="20"/>
    </row>
    <row r="43" spans="1:6" ht="76.5" x14ac:dyDescent="0.2">
      <c r="A43" s="11" t="s">
        <v>30</v>
      </c>
      <c r="B43" s="12" t="s">
        <v>40</v>
      </c>
      <c r="C43" s="13"/>
      <c r="D43" s="21"/>
      <c r="E43" s="19"/>
      <c r="F43" s="20"/>
    </row>
    <row r="44" spans="1:6" ht="102" x14ac:dyDescent="0.2">
      <c r="B44" s="12" t="s">
        <v>41</v>
      </c>
      <c r="C44" s="13" t="s">
        <v>39</v>
      </c>
      <c r="D44" s="21">
        <v>110</v>
      </c>
      <c r="E44" s="34"/>
      <c r="F44" s="20">
        <f>ROUND(D44*E44,2)</f>
        <v>0</v>
      </c>
    </row>
    <row r="45" spans="1:6" ht="63.75" x14ac:dyDescent="0.2">
      <c r="B45" s="12" t="s">
        <v>42</v>
      </c>
      <c r="C45" s="13" t="s">
        <v>11</v>
      </c>
      <c r="D45" s="21">
        <v>22</v>
      </c>
      <c r="E45" s="34"/>
      <c r="F45" s="20">
        <f>ROUND(D45*E45,2)</f>
        <v>0</v>
      </c>
    </row>
    <row r="46" spans="1:6" x14ac:dyDescent="0.2">
      <c r="B46" s="26"/>
      <c r="C46" s="13"/>
      <c r="D46" s="21"/>
      <c r="E46" s="19"/>
      <c r="F46" s="20"/>
    </row>
    <row r="47" spans="1:6" ht="63.75" x14ac:dyDescent="0.2">
      <c r="A47" s="11" t="s">
        <v>49</v>
      </c>
      <c r="B47" s="26" t="s">
        <v>46</v>
      </c>
      <c r="C47" s="13"/>
      <c r="D47" s="21"/>
      <c r="E47" s="19"/>
      <c r="F47" s="20"/>
    </row>
    <row r="48" spans="1:6" ht="76.5" x14ac:dyDescent="0.2">
      <c r="A48" s="11"/>
      <c r="B48" s="26" t="s">
        <v>43</v>
      </c>
      <c r="C48" s="13"/>
      <c r="D48" s="21"/>
      <c r="E48" s="19"/>
      <c r="F48" s="20"/>
    </row>
    <row r="49" spans="1:6" ht="38.25" x14ac:dyDescent="0.2">
      <c r="B49" s="26" t="s">
        <v>44</v>
      </c>
      <c r="C49" s="13"/>
      <c r="D49" s="21"/>
      <c r="E49" s="19"/>
      <c r="F49" s="20"/>
    </row>
    <row r="50" spans="1:6" ht="27" x14ac:dyDescent="0.2">
      <c r="B50" s="26" t="s">
        <v>45</v>
      </c>
      <c r="C50" s="13" t="s">
        <v>39</v>
      </c>
      <c r="D50" s="21">
        <v>30</v>
      </c>
      <c r="E50" s="35"/>
      <c r="F50" s="20">
        <f>ROUND(D50*E50,2)</f>
        <v>0</v>
      </c>
    </row>
    <row r="51" spans="1:6" x14ac:dyDescent="0.2">
      <c r="B51" s="26"/>
      <c r="C51" s="13"/>
      <c r="D51" s="21"/>
      <c r="E51" s="19"/>
      <c r="F51" s="20"/>
    </row>
    <row r="52" spans="1:6" ht="51" x14ac:dyDescent="0.2">
      <c r="A52" s="11" t="s">
        <v>52</v>
      </c>
      <c r="B52" s="26" t="s">
        <v>17</v>
      </c>
    </row>
    <row r="53" spans="1:6" x14ac:dyDescent="0.2">
      <c r="B53" s="26" t="s">
        <v>18</v>
      </c>
      <c r="C53" s="13" t="s">
        <v>16</v>
      </c>
      <c r="D53" s="18">
        <v>1</v>
      </c>
      <c r="E53" s="34"/>
      <c r="F53" s="20">
        <f>ROUND(D53*E53,2)</f>
        <v>0</v>
      </c>
    </row>
    <row r="54" spans="1:6" x14ac:dyDescent="0.2">
      <c r="B54" s="12"/>
      <c r="C54" s="13"/>
      <c r="D54" s="21"/>
      <c r="E54" s="19"/>
      <c r="F54" s="20"/>
    </row>
    <row r="55" spans="1:6" x14ac:dyDescent="0.2">
      <c r="B55" s="26"/>
    </row>
    <row r="56" spans="1:6" ht="30" customHeight="1" x14ac:dyDescent="0.25">
      <c r="A56" s="30"/>
      <c r="B56" s="31" t="s">
        <v>14</v>
      </c>
      <c r="C56" s="31"/>
      <c r="D56" s="31"/>
      <c r="E56" s="32"/>
      <c r="F56" s="32">
        <f>SUM(F8:F53)</f>
        <v>0</v>
      </c>
    </row>
    <row r="59" spans="1:6" x14ac:dyDescent="0.2">
      <c r="B59" s="6" t="s">
        <v>58</v>
      </c>
      <c r="D59" s="8" t="s">
        <v>59</v>
      </c>
      <c r="E59" s="6"/>
      <c r="F59" s="6"/>
    </row>
    <row r="60" spans="1:6" ht="28.5" x14ac:dyDescent="0.2">
      <c r="B60" s="33" t="s">
        <v>60</v>
      </c>
      <c r="D60" s="8" t="s">
        <v>61</v>
      </c>
      <c r="E60" s="6"/>
      <c r="F60" s="6"/>
    </row>
    <row r="61" spans="1:6" x14ac:dyDescent="0.2">
      <c r="D61" s="8" t="s">
        <v>62</v>
      </c>
      <c r="E61" s="6"/>
      <c r="F61" s="6"/>
    </row>
    <row r="62" spans="1:6" x14ac:dyDescent="0.2">
      <c r="D62" s="8"/>
      <c r="E62" s="6"/>
      <c r="F62" s="6"/>
    </row>
  </sheetData>
  <sheetProtection algorithmName="SHA-512" hashValue="VHQJju0rZl/KoDmRUhR8nOMeLXAJUUf6fui0r0iWcMP33chGO0xYAx/AtqB1xNAyMqpvhelL8jVX6Rg0g8ouUw==" saltValue="11YK/VhQ6glemD7WPvHDRA==" spinCount="100000" sheet="1" objects="1" scenarios="1"/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Footer>&amp;CStranica &amp;P</oddFooter>
  </headerFooter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Radić</dc:creator>
  <cp:lastModifiedBy>Lidija Svetec Šošić</cp:lastModifiedBy>
  <cp:lastPrinted>2020-03-09T12:15:53Z</cp:lastPrinted>
  <dcterms:created xsi:type="dcterms:W3CDTF">2017-04-19T07:29:41Z</dcterms:created>
  <dcterms:modified xsi:type="dcterms:W3CDTF">2020-03-09T12:16:02Z</dcterms:modified>
</cp:coreProperties>
</file>