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kivan\Desktop\2021 JAVNO\Radovi malo 2021\J 51-21 REKONST AC ODMOR JEŽEVO\"/>
    </mc:Choice>
  </mc:AlternateContent>
  <bookViews>
    <workbookView xWindow="19080" yWindow="-120" windowWidth="19440" windowHeight="15600" tabRatio="851" activeTab="1"/>
  </bookViews>
  <sheets>
    <sheet name="Opći uvjeti" sheetId="54" r:id="rId1"/>
    <sheet name="Troškovnik" sheetId="3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 localSheetId="0">#REF!</definedName>
    <definedName name="a" localSheetId="1">#REF!</definedName>
    <definedName name="a">#REF!</definedName>
    <definedName name="BROD" localSheetId="0">#REF!</definedName>
    <definedName name="BROD" localSheetId="1">#REF!</definedName>
    <definedName name="BROD">#REF!</definedName>
    <definedName name="Copy_of_DA669E372" localSheetId="0">#REF!</definedName>
    <definedName name="Copy_of_DA669E372" localSheetId="1">#REF!</definedName>
    <definedName name="Copy_of_DA669E372">#REF!</definedName>
    <definedName name="d" localSheetId="0">#REF!</definedName>
    <definedName name="d" localSheetId="1">#REF!</definedName>
    <definedName name="d">#REF!</definedName>
    <definedName name="DALEKOVOD" localSheetId="0">#REF!</definedName>
    <definedName name="DALEKOVOD" localSheetId="1">#REF!</definedName>
    <definedName name="DALEKOVOD">#REF!</definedName>
    <definedName name="dd" localSheetId="0">#REF!</definedName>
    <definedName name="dd" localSheetId="1">#REF!</definedName>
    <definedName name="dd">#REF!</definedName>
    <definedName name="elektroinstalacija">#REF!</definedName>
    <definedName name="factorek">#REF!</definedName>
    <definedName name="Gradec" localSheetId="0">#REF!</definedName>
    <definedName name="Gradec" localSheetId="1">#REF!</definedName>
    <definedName name="Gradec">#REF!</definedName>
    <definedName name="GRANIT" localSheetId="0">[1]FAKTORI!$B$4</definedName>
    <definedName name="GRANIT" localSheetId="1">[1]FAKTORI!$B$4</definedName>
    <definedName name="GRANIT">[2]FAKTORI!$B$4</definedName>
    <definedName name="GRANIT1" localSheetId="0">[1]FAKTORI!$B$5</definedName>
    <definedName name="GRANIT1" localSheetId="1">[1]FAKTORI!$B$5</definedName>
    <definedName name="GRANIT1">[2]FAKTORI!$B$5</definedName>
    <definedName name="HIDRA" localSheetId="0">[3]FAKTORI!$B$4</definedName>
    <definedName name="HIDRA" localSheetId="1">[3]FAKTORI!$B$4</definedName>
    <definedName name="HIDRA">[4]FAKTORI!$B$4</definedName>
    <definedName name="i" localSheetId="0">#REF!</definedName>
    <definedName name="i" localSheetId="1">#REF!</definedName>
    <definedName name="i">#REF!</definedName>
    <definedName name="ii" localSheetId="0">#REF!</definedName>
    <definedName name="ii" localSheetId="1">#REF!</definedName>
    <definedName name="ii">#REF!</definedName>
    <definedName name="is" localSheetId="0">#REF!</definedName>
    <definedName name="is" localSheetId="1">#REF!</definedName>
    <definedName name="is">#REF!</definedName>
    <definedName name="jm" localSheetId="0">#REF!</definedName>
    <definedName name="jm" localSheetId="1">#REF!</definedName>
    <definedName name="jm">#REF!</definedName>
    <definedName name="k" localSheetId="0">#REF!</definedName>
    <definedName name="k" localSheetId="1">#REF!</definedName>
    <definedName name="k">#REF!</definedName>
    <definedName name="krizanje" localSheetId="0">#REF!</definedName>
    <definedName name="krizanje" localSheetId="1">#REF!</definedName>
    <definedName name="krizanje">#REF!</definedName>
    <definedName name="l" localSheetId="0">#REF!</definedName>
    <definedName name="l" localSheetId="1">#REF!</definedName>
    <definedName name="l">#REF!</definedName>
    <definedName name="m" localSheetId="0">#REF!</definedName>
    <definedName name="m" localSheetId="1">#REF!</definedName>
    <definedName name="m">#REF!</definedName>
    <definedName name="n" localSheetId="0">#REF!</definedName>
    <definedName name="n" localSheetId="1">#REF!</definedName>
    <definedName name="n">#REF!</definedName>
    <definedName name="nnm" localSheetId="0">#REF!</definedName>
    <definedName name="nnm" localSheetId="1">#REF!</definedName>
    <definedName name="nnm">#REF!</definedName>
    <definedName name="o" localSheetId="0">#REF!</definedName>
    <definedName name="o" localSheetId="1">#REF!</definedName>
    <definedName name="o">#REF!</definedName>
    <definedName name="OLE_LINK2" localSheetId="0">#REF!</definedName>
    <definedName name="OLE_LINK2" localSheetId="1">#REF!</definedName>
    <definedName name="OLE_LINK2">#REF!</definedName>
    <definedName name="po" localSheetId="0">#REF!</definedName>
    <definedName name="po">#REF!</definedName>
    <definedName name="POPUST" localSheetId="0">'[5]FAKTORI 2'!$B$3</definedName>
    <definedName name="POPUST" localSheetId="1">'[5]FAKTORI 2'!$B$3</definedName>
    <definedName name="POPUST">[6]FAKTORI!$B$2</definedName>
    <definedName name="POPUST_2" localSheetId="0">[7]FAKTORI!$B$3</definedName>
    <definedName name="POPUST_2" localSheetId="1">[7]FAKTORI!$B$3</definedName>
    <definedName name="POPUST_2">[8]FAKTORI!$B$3</definedName>
    <definedName name="POSTO">[9]Rekapitulacija!$C$52</definedName>
    <definedName name="_xlnm.Print_Area" localSheetId="0">'Opći uvjeti'!$A$1:$A$36</definedName>
    <definedName name="_xlnm.Print_Area" localSheetId="1">Troškovnik!$A$1:$F$425</definedName>
    <definedName name="_xlnm.Print_Titles" localSheetId="1">Troškovnik!$1:$2</definedName>
    <definedName name="s" localSheetId="0">#REF!</definedName>
    <definedName name="s" localSheetId="1">#REF!</definedName>
    <definedName name="s">#REF!</definedName>
    <definedName name="st" localSheetId="0">#REF!</definedName>
    <definedName name="st" localSheetId="1">#REF!</definedName>
    <definedName name="st">#REF!</definedName>
    <definedName name="SWIETELSKY" localSheetId="0">#REF!</definedName>
    <definedName name="SWIETELSKY" localSheetId="1">#REF!</definedName>
    <definedName name="SWIETELSKY">[10]FAKTORI!$B$3</definedName>
    <definedName name="yx" localSheetId="0">#REF!</definedName>
    <definedName name="yx" localSheetId="1">#REF!</definedName>
    <definedName name="yx">#REF!</definedName>
    <definedName name="z" localSheetId="0">#REF!</definedName>
    <definedName name="z" localSheetId="1">#REF!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2" i="36" l="1"/>
  <c r="F173" i="36"/>
  <c r="F174" i="36"/>
  <c r="F176" i="36"/>
  <c r="F177" i="36"/>
  <c r="F178" i="36"/>
  <c r="F179" i="36"/>
  <c r="F180" i="36"/>
  <c r="F181" i="36"/>
  <c r="F182" i="36"/>
  <c r="F183" i="36"/>
  <c r="F185" i="36"/>
  <c r="F186" i="36"/>
  <c r="F187" i="36"/>
  <c r="F188" i="36"/>
  <c r="F189" i="36"/>
  <c r="F191" i="36"/>
  <c r="F192" i="36"/>
  <c r="F193" i="36"/>
  <c r="F194" i="36"/>
  <c r="F195" i="36"/>
  <c r="F196" i="36"/>
  <c r="F197" i="36"/>
  <c r="F201" i="36"/>
  <c r="F202" i="36"/>
  <c r="F203" i="36"/>
  <c r="F204" i="36"/>
  <c r="F206" i="36"/>
  <c r="F207" i="36"/>
  <c r="F208" i="36"/>
  <c r="F213" i="36"/>
  <c r="F219" i="36"/>
  <c r="F221" i="36"/>
  <c r="F230" i="36"/>
  <c r="F232" i="36"/>
  <c r="F241" i="36"/>
  <c r="F128" i="36" l="1"/>
  <c r="F127" i="36"/>
  <c r="F121" i="36"/>
  <c r="F126" i="36"/>
  <c r="F125" i="36"/>
  <c r="F329" i="36" l="1"/>
  <c r="F281" i="36"/>
  <c r="F17" i="36" l="1"/>
  <c r="F101" i="36" l="1"/>
  <c r="B424" i="36"/>
  <c r="B423" i="36"/>
  <c r="F413" i="36"/>
  <c r="F415" i="36" s="1"/>
  <c r="F424" i="36" s="1"/>
  <c r="F412" i="36"/>
  <c r="F409" i="36"/>
  <c r="F406" i="36"/>
  <c r="F404" i="36"/>
  <c r="F403" i="36"/>
  <c r="F401" i="36"/>
  <c r="F400" i="36"/>
  <c r="F399" i="36"/>
  <c r="F397" i="36"/>
  <c r="F396" i="36"/>
  <c r="F392" i="36"/>
  <c r="F390" i="36"/>
  <c r="F389" i="36"/>
  <c r="F387" i="36"/>
  <c r="F268" i="36"/>
  <c r="F267" i="36"/>
  <c r="F266" i="36"/>
  <c r="F265" i="36"/>
  <c r="F262" i="36"/>
  <c r="F261" i="36"/>
  <c r="F260" i="36"/>
  <c r="F259" i="36"/>
  <c r="F258" i="36"/>
  <c r="F257" i="36"/>
  <c r="F256" i="36"/>
  <c r="F255" i="36"/>
  <c r="F254" i="36"/>
  <c r="F253" i="36"/>
  <c r="F252" i="36"/>
  <c r="F248" i="36"/>
  <c r="F247" i="36"/>
  <c r="F245" i="36"/>
  <c r="F12" i="36"/>
  <c r="F7" i="36"/>
  <c r="F362" i="36"/>
  <c r="B370" i="36"/>
  <c r="F21" i="36" l="1"/>
  <c r="F408" i="36"/>
  <c r="F394" i="36"/>
  <c r="F410" i="36" s="1"/>
  <c r="F423" i="36" s="1"/>
  <c r="F269" i="36"/>
  <c r="F313" i="36"/>
  <c r="F307" i="36"/>
  <c r="F320" i="36"/>
  <c r="F319" i="36"/>
  <c r="F318" i="36"/>
  <c r="F308" i="36"/>
  <c r="F306" i="36"/>
  <c r="F286" i="36"/>
  <c r="F287" i="36"/>
  <c r="F288" i="36"/>
  <c r="F289" i="36"/>
  <c r="F290" i="36"/>
  <c r="F291" i="36"/>
  <c r="F292" i="36"/>
  <c r="F293" i="36"/>
  <c r="F294" i="36"/>
  <c r="F295" i="36"/>
  <c r="F296" i="36"/>
  <c r="F297" i="36"/>
  <c r="F285" i="36"/>
  <c r="F279" i="36"/>
  <c r="F150" i="36"/>
  <c r="F145" i="36"/>
  <c r="F140" i="36"/>
  <c r="F135" i="36"/>
  <c r="F130" i="36"/>
  <c r="B158" i="36"/>
  <c r="F116" i="36"/>
  <c r="F106" i="36"/>
  <c r="F105" i="36"/>
  <c r="F93" i="36"/>
  <c r="F92" i="36"/>
  <c r="F91" i="36"/>
  <c r="F90" i="36"/>
  <c r="F88" i="36"/>
  <c r="F87" i="36"/>
  <c r="F86" i="36"/>
  <c r="F85" i="36"/>
  <c r="F82" i="36"/>
  <c r="F72" i="36"/>
  <c r="F75" i="36"/>
  <c r="F74" i="36"/>
  <c r="F73" i="36"/>
  <c r="F55" i="36"/>
  <c r="A418" i="36"/>
  <c r="B418" i="36"/>
  <c r="A419" i="36"/>
  <c r="B419" i="36"/>
  <c r="A420" i="36"/>
  <c r="B420" i="36"/>
  <c r="A421" i="36"/>
  <c r="B421" i="36"/>
  <c r="B422" i="36"/>
  <c r="F381" i="36"/>
  <c r="F380" i="36"/>
  <c r="F378" i="36"/>
  <c r="F377" i="36"/>
  <c r="F376" i="36"/>
  <c r="F374" i="36"/>
  <c r="F97" i="36"/>
  <c r="F102" i="36"/>
  <c r="F166" i="36"/>
  <c r="F325" i="36"/>
  <c r="F333" i="36"/>
  <c r="F337" i="36"/>
  <c r="F50" i="36"/>
  <c r="F41" i="36"/>
  <c r="F39" i="36"/>
  <c r="F30" i="36"/>
  <c r="F25" i="36"/>
  <c r="B371" i="36"/>
  <c r="B369" i="36"/>
  <c r="A369" i="36"/>
  <c r="F298" i="36"/>
  <c r="F280" i="36"/>
  <c r="F270" i="36"/>
  <c r="F242" i="36"/>
  <c r="F165" i="36"/>
  <c r="F164" i="36"/>
  <c r="F162" i="36"/>
  <c r="B65" i="36"/>
  <c r="A65" i="36"/>
  <c r="F110" i="36"/>
  <c r="F109" i="36"/>
  <c r="F108" i="36"/>
  <c r="F107" i="36"/>
  <c r="F83" i="36"/>
  <c r="F81" i="36"/>
  <c r="F80" i="36"/>
  <c r="F79" i="36"/>
  <c r="F78" i="36"/>
  <c r="F77" i="36"/>
  <c r="F70" i="36"/>
  <c r="F68" i="36"/>
  <c r="B64" i="36"/>
  <c r="A64" i="36"/>
  <c r="B63" i="36"/>
  <c r="A63" i="36"/>
  <c r="F243" i="36" l="1"/>
  <c r="F271" i="36" s="1"/>
  <c r="F420" i="36" s="1"/>
  <c r="F366" i="36"/>
  <c r="F371" i="36" s="1"/>
  <c r="F112" i="36"/>
  <c r="F158" i="36" s="1"/>
  <c r="F321" i="36"/>
  <c r="F370" i="36" s="1"/>
  <c r="F299" i="36"/>
  <c r="F369" i="36" s="1"/>
  <c r="F155" i="36"/>
  <c r="F159" i="36" s="1"/>
  <c r="F60" i="36"/>
  <c r="F65" i="36" s="1"/>
  <c r="F46" i="36"/>
  <c r="F64" i="36" s="1"/>
  <c r="F383" i="36"/>
  <c r="F385" i="36" s="1"/>
  <c r="F422" i="36" s="1"/>
  <c r="F372" i="36" l="1"/>
  <c r="F421" i="36" s="1"/>
  <c r="F160" i="36"/>
  <c r="F419" i="36" s="1"/>
  <c r="F63" i="36" l="1"/>
  <c r="F66" i="36" s="1"/>
  <c r="F418" i="36" s="1"/>
  <c r="F425" i="36" s="1"/>
</calcChain>
</file>

<file path=xl/sharedStrings.xml><?xml version="1.0" encoding="utf-8"?>
<sst xmlns="http://schemas.openxmlformats.org/spreadsheetml/2006/main" count="545" uniqueCount="357">
  <si>
    <t>Obuhvaća utovar, prijevoz, nasipanje, razastiranje i zbijanje materijala.</t>
  </si>
  <si>
    <t>4.</t>
  </si>
  <si>
    <t>PROMETNE POVRŠINE UKUPNO:</t>
  </si>
  <si>
    <t>Obračun po m³ stvarno izvršenog iskopa u sraslom stanju prema mjerama iz projekta.</t>
  </si>
  <si>
    <t>(OTU II st. 2-05)</t>
  </si>
  <si>
    <t>(OTU II st.3-04.2.)</t>
  </si>
  <si>
    <t>Obračun po m³ podložnog sloja i obloge.</t>
  </si>
  <si>
    <t>(OTU II st.3-04.6.)</t>
  </si>
  <si>
    <t>Strojno rezanje kolničke konstrukcije</t>
  </si>
  <si>
    <t>Stavka obuhvaća sav rad i opremu potrebnu za kompletno dovršenje stavke.</t>
  </si>
  <si>
    <t>Obračun po m' izvršenog rezanja.</t>
  </si>
  <si>
    <t>(OTU II st.3-04.2.1.)</t>
  </si>
  <si>
    <t>Obuhvaća pripremu podloge, nabavu materijala, prijevoz i ugradnju.</t>
  </si>
  <si>
    <t xml:space="preserve">Podložni sloj i obloga od pijeska            </t>
  </si>
  <si>
    <t>Zatrpavanje rova materijalom iz iskopa</t>
  </si>
  <si>
    <t>Građevinski radovi</t>
  </si>
  <si>
    <t>Iskop rova za instalacije</t>
  </si>
  <si>
    <t xml:space="preserve">Podložni sloj i obloga                </t>
  </si>
  <si>
    <t>Građevinski radovi UKUPNO:</t>
  </si>
  <si>
    <t>m</t>
  </si>
  <si>
    <t>PVC traka za označavanje</t>
  </si>
  <si>
    <t>Obračun po m ugrađene trake.</t>
  </si>
  <si>
    <t>Nabava, doprema i polaganje PVC trake za označavanje u kabelski rov.</t>
  </si>
  <si>
    <t>Obračun po km trase prema projektu.</t>
  </si>
  <si>
    <t>2.1.</t>
  </si>
  <si>
    <t>2.2.</t>
  </si>
  <si>
    <t>Jedinična cijena</t>
  </si>
  <si>
    <t>m³</t>
  </si>
  <si>
    <t>1.1.</t>
  </si>
  <si>
    <t>1.2.</t>
  </si>
  <si>
    <t>m²</t>
  </si>
  <si>
    <t>1.</t>
  </si>
  <si>
    <t>kom</t>
  </si>
  <si>
    <t>2.</t>
  </si>
  <si>
    <t>3.</t>
  </si>
  <si>
    <t>6.</t>
  </si>
  <si>
    <t>Geodetski radovi</t>
  </si>
  <si>
    <t>km</t>
  </si>
  <si>
    <t>3.1.</t>
  </si>
  <si>
    <t>(OTU I st. 1-02.)</t>
  </si>
  <si>
    <t>Redni
broj</t>
  </si>
  <si>
    <t>O p i s   r a d o v a</t>
  </si>
  <si>
    <t>Jedinica
mjere</t>
  </si>
  <si>
    <t>Količina radova</t>
  </si>
  <si>
    <t>Obračun po m³ ugrađenog i zbijenog materijala.</t>
  </si>
  <si>
    <t>Ukupna cijena
(kn)</t>
  </si>
  <si>
    <t>Pripremni radovi</t>
  </si>
  <si>
    <t>Zemljani radovi</t>
  </si>
  <si>
    <t>Obračun po m³ ugrađenog i zbijenog nasipa.</t>
  </si>
  <si>
    <t xml:space="preserve">REKAPITULACIJA </t>
  </si>
  <si>
    <t>Pripremni radovi UKUPNO:</t>
  </si>
  <si>
    <t>Zemljani radovi UKUPNO:</t>
  </si>
  <si>
    <t>PROMETNE POVRŠINE</t>
  </si>
  <si>
    <t>2.3.</t>
  </si>
  <si>
    <t>(OTU I st.1-03.2)</t>
  </si>
  <si>
    <t>5.</t>
  </si>
  <si>
    <t>Izvođačeva je obveza održavanje javnih cesta koje koristi u svrhu građenja te sanacija svih eventualnih oštećenja nastalih korištenjem. Po završetku radova ceste je potrebno dovesti u prvobitno stanje bez prava na naknadu troškova.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</si>
  <si>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</si>
  <si>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SVEUKUPNO:</t>
  </si>
  <si>
    <t>Izrada humusiranih i zatravljenih bankina</t>
  </si>
  <si>
    <t>(OTU II st. 2-16.2)</t>
  </si>
  <si>
    <t>Obračun po m² potpuno završene i zatravljene bankine.</t>
  </si>
  <si>
    <t>0. OPĆI UVJETI</t>
  </si>
  <si>
    <t>Izvođač je dužan pridržavati se svih važećih zakona i propisa iz područja gradnje, hrvatskih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</si>
  <si>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</si>
  <si>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</si>
  <si>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</si>
  <si>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predstavnik naručitelja i predstavnik izvođača,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</si>
  <si>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</si>
  <si>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t>
  </si>
  <si>
    <t>Jedinične cijene obuhvaćaju i izradu uputa za rukovanje i održavanje ugrađene opreme i izradu svih protokola o ispitivanju. Uključena je sva dokumentacija potrebna za tehnički pregled. Za sve vrste instalacija i opreme u jediničnim cijenama uključena je izrada tehničke dokumentacije izvedenog stanja te snimaka izvedenog stanja, predanog i ovjerenog od katastra u dovoljnom broju primjeraka.</t>
  </si>
  <si>
    <t xml:space="preserve">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 Prije ugradnje potrebno je ishoditi suglasnost Nadzorne službe i Naručitelja </t>
  </si>
  <si>
    <t xml:space="preserve">Izvođač je dužan gradilište održavati čistim, a na kraju radova treba izvesti detaljno čišćenje. </t>
  </si>
  <si>
    <t>Nakon dovršenja gradnje izvođač će predati posve uređeno gradilište i okolinu predstavniku naručitelja uz obveznu prisutnost projektanta. Primjedbe dane od strane projektanta imaju istu težinu kao i primjedbe dane od strane nadzornog inženjera.</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</si>
  <si>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</si>
  <si>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Izrada projekata privremene regulacije i izvođenje same privremene regulacije prometa je u obvezi izvođača radova i uključena je u jedinične cijene radova. Na projekte privremene regulacije potrebno je ishoditi sve potrebne suglasnosti nadležnih društava za upravljanje cestom.</t>
  </si>
  <si>
    <t>Ponuditelj je dužan izvršiti pregled budućeg gradilišta kako bi ponuđena cijena obuhvaćala sve troškove izvedbe radova. Ponuditelj je dužan proučiti ponudbenu dokumentaciju te u slučaju nejasnoća ili grešaka dostaviti upit naručitelju.</t>
  </si>
  <si>
    <t>Zaštita pokosa i drugih površina izloženih eroziji</t>
  </si>
  <si>
    <t>Zaštita pokosa humusnim materijalom i travnatom vegetacijom</t>
  </si>
  <si>
    <t>(OTU II st. 2-15.1)</t>
  </si>
  <si>
    <t>Obračun po m² izvedene zaštite pokosa.</t>
  </si>
  <si>
    <t xml:space="preserve">Iskop rova u materijalu "C" kategorije                      </t>
  </si>
  <si>
    <t>Iskop kanala</t>
  </si>
  <si>
    <t>(OTU II st. 2-06).</t>
  </si>
  <si>
    <t>Obračun po m³ stvarno izvršenog iskopa u sraslom stanju.</t>
  </si>
  <si>
    <t xml:space="preserve">m³ </t>
  </si>
  <si>
    <t>Iskop u materijalu "B" kategorije</t>
  </si>
  <si>
    <t>Iskop u materijalu "C" kategorije</t>
  </si>
  <si>
    <t>Zaštita pokosa travnatim pokrivačem - hidrosjetva</t>
  </si>
  <si>
    <t>(OTU II st. 2-15.3)</t>
  </si>
  <si>
    <t>Obuhvaća dobavu, potrebnu opremu, sav rad, materijal i odgovarajuću njegu travnate površine do trenutka primopredaje rada.</t>
  </si>
  <si>
    <t>Obračunava se u m² oblikovanog travnatog pokrivača.</t>
  </si>
  <si>
    <t xml:space="preserve">ODVODNJA </t>
  </si>
  <si>
    <t>I.</t>
  </si>
  <si>
    <t>I.1.</t>
  </si>
  <si>
    <t>I.2.</t>
  </si>
  <si>
    <t>I.3.</t>
  </si>
  <si>
    <t>II.</t>
  </si>
  <si>
    <t>II.1.</t>
  </si>
  <si>
    <t>III.</t>
  </si>
  <si>
    <t>III.1.</t>
  </si>
  <si>
    <t>PROMETNA OPREMA I SIGNALIZACIJA</t>
  </si>
  <si>
    <t>Horizontalna signalizacija</t>
  </si>
  <si>
    <t>Ograde</t>
  </si>
  <si>
    <t>Zaštitna žičana ograda</t>
  </si>
  <si>
    <t>Ograde UKUPNO:</t>
  </si>
  <si>
    <t>PROMETNA OPREMA I SIGNALIZACIJA UKUPNO:</t>
  </si>
  <si>
    <t>IV.</t>
  </si>
  <si>
    <t>IV.1.</t>
  </si>
  <si>
    <t>IV.2.</t>
  </si>
  <si>
    <t>Građevinsko planiranje</t>
  </si>
  <si>
    <t>Obračun po metru</t>
  </si>
  <si>
    <t>(OTU VI st.9-04.3)</t>
  </si>
  <si>
    <t>Sastavni dijelovi pletiva moraju biti slijedećih dimenzija i čvrstoće:</t>
  </si>
  <si>
    <t xml:space="preserve"> - horizontalna žica: 2,50 mm – vlačna čvrstoća min 1150 N/mm2</t>
  </si>
  <si>
    <t xml:space="preserve"> - vertikalna žica: 2,50 mm – vlačna čvrstoća min 650 N/mm2</t>
  </si>
  <si>
    <t xml:space="preserve"> - žica spojnog prstena: 3,00 mm – vlačna čvrstoća min 400 N/mm2</t>
  </si>
  <si>
    <t xml:space="preserve"> - donja i gornja nosiva rubna žica: 3,00 mm – vlačna čvrstoća min 1250 N/mm2</t>
  </si>
  <si>
    <t>Pletenje mreže se izvodi spojnim prstenom.</t>
  </si>
  <si>
    <t xml:space="preserve">ZATEZNE ŽICE </t>
  </si>
  <si>
    <t>Postavljaju se tri zatezne žice:
- horizontalno na rubovima
- jedna na sredini pletiva (na visini 80 cm od razine tla).</t>
  </si>
  <si>
    <t>Zatezna žica mora biti slijedećih dimenzija i čvrstoće:
- zatezna žica: 3,50 mm – vlačna čvrstoća min 650 N/mm2</t>
  </si>
  <si>
    <t>STUPOVI / NOSAČI</t>
  </si>
  <si>
    <t>Stupovi / nosači na koje se postavlja zaštitna žičana ograda su:
Središnji, zatezni, krajnji i kutni stup: C profil 60x40x2,5 mm
Potporni stup: C profil 60x40x2,5 mm</t>
  </si>
  <si>
    <t>Postoje tri tipa stupova:</t>
  </si>
  <si>
    <t xml:space="preserve"> - Tip “A” (središnji) postavlja se svakih 4 metra, tako da se ubetonira u temelj dubine 80 cm i promjera 30 cm.
 - Stupovi tip “B” i “C” (zatezni i potporni) postavljaju se svakih 48 m i spajaju pocinčanim vijkom M8 x 60 u temelj dubine 80 cm i promjera 30 cm. Duljina potpornog stupa 2800 mm.</t>
  </si>
  <si>
    <t>Svi detalji izvedbe moraju biti u skladu sa HRN EN 1461, HRN EN 10223-4, HRN EN 10244-1.</t>
  </si>
  <si>
    <t>BETONSKI RADOVI</t>
  </si>
  <si>
    <t>Dobava, priprema i betoniranje temelja stupova/nosača betonom razreda čvrstoće C16/20, prema "Tehničkom propisu za betonske konstrukcije". Volumen betona za temelj 0,1 m3.</t>
  </si>
  <si>
    <t>POCINČANI KLINOVI</t>
  </si>
  <si>
    <t>Pocinčani klinovi dužine 80 cm, za pričvršćivanje donjeg ruba pletiva, ugradnja na svakih 1 m.</t>
  </si>
  <si>
    <t>U stavku uključeni posebni prstenovi i kliješta za pričvršćivanje pletiva i zateznih žica na međusobnom razmaku 1,0 m.</t>
  </si>
  <si>
    <t>Građevinsko planiranje pojasa zaštitne žičane ograde širine 60-100 cm po dužini ograde, van građevinskog zahvata trupa prometnice.</t>
  </si>
  <si>
    <t>Obuhvaćaju sav rad na održavanju točaka operativnog poligona i repera, sva mjerenja u vezi prijenosa podataka iz projekta na teren i obrnuto; postavljanje i održavanje iskolčenih oznaka i ploča s oznakama stacionaža na terenu od početka radova do predaje svih radova investitoru.</t>
  </si>
  <si>
    <r>
      <t>Obuhvaća sav materijal, prijevoz, upotrebu opreme i rad na polaganju humusa i zaštite travnatom vegetacijom. Debljina humusa je</t>
    </r>
    <r>
      <rPr>
        <sz val="10"/>
        <color indexed="10"/>
        <rFont val="Arial"/>
        <family val="2"/>
        <charset val="238"/>
      </rPr>
      <t xml:space="preserve"> </t>
    </r>
    <r>
      <rPr>
        <sz val="10"/>
        <rFont val="Arial"/>
        <family val="2"/>
        <charset val="238"/>
      </rPr>
      <t>25 cm.</t>
    </r>
  </si>
  <si>
    <t>Izrada probnih šliceva</t>
  </si>
  <si>
    <t>Podrazumijeva lociranje postojećeg kabela SOS telefona.</t>
  </si>
  <si>
    <t>INSTALACIJA SOS TELEFONA</t>
  </si>
  <si>
    <t>Instalacija SOS telefona UKUPNO:</t>
  </si>
  <si>
    <t xml:space="preserve">Ručni iskop probnih šliceva (m1) širine 60 cm, dubine 100 cm, te odvoz i zbrinjavanje materijala. Obračun je po m1. </t>
  </si>
  <si>
    <t>Podrazumijeva iskop rova za instalacije. Iskop materijala uz svu potrebnu zaštitu stabilnosti rova (razupiranje, crpljenje vode, zbijanje), odlaganje iskopanog materijala, razastiranje, utovar i odvoz viška materijala na odlagalište te čišćenje terena u zoni rova.</t>
  </si>
  <si>
    <t>Rov je dimenzija 0,30 x 0,60</t>
  </si>
  <si>
    <t>Obuhvaća zatrpavanje rova pijeskom 0-4 mm u sloju 10 + 15 cm.</t>
  </si>
  <si>
    <t>Zatrpavanje u slojevima do 20 cm, ukupna debljina dloja 35 cm.</t>
  </si>
  <si>
    <t>Uklanjanje postojećeg propusta (zacjevljenja obodnog kanala)</t>
  </si>
  <si>
    <t>Obračun po m1 uklonjenog propusta.</t>
  </si>
  <si>
    <r>
      <rPr>
        <b/>
        <i/>
        <sz val="10"/>
        <rFont val="Arial"/>
        <family val="2"/>
        <charset val="238"/>
      </rPr>
      <t xml:space="preserve">NAPOMENA:
</t>
    </r>
    <r>
      <rPr>
        <i/>
        <sz val="10"/>
        <rFont val="Arial"/>
        <family val="2"/>
        <charset val="238"/>
      </rPr>
      <t>Naredne stavke iz ovog potpoglavlja se realiziraju ako se pri lociranju postojećeg kabel SOS telefona pokaže da se isti nalazi s vanjske strane novopredviđene izmještene zaštitne žičane ograde.</t>
    </r>
  </si>
  <si>
    <t>V.</t>
  </si>
  <si>
    <t>7.</t>
  </si>
  <si>
    <t>V.1.</t>
  </si>
  <si>
    <t>Stavka uključuje uklanjanje, odvoz i zbrinjavanje betonske cijevi promjera 1,0 m.</t>
  </si>
  <si>
    <t>Rušenje i uklanjanje asfaltirane prometnice</t>
  </si>
  <si>
    <t>(OTU II st. 2-02)</t>
  </si>
  <si>
    <t>Podrazumijeva rušenje svih asfaltnih i bitumeniziranih  elemenata prometnice do mehanički zbijenog nosivog sloja, čišćenje gradilišta te prijevoz i odvojeno zbrinjavanje otpadnog i upotrebljivog materijala na odlagalište. Ukupna debljina slojeva 20cm.</t>
  </si>
  <si>
    <t>Obračun po m3 uklonjenih elemenata u sraslom stanju.</t>
  </si>
  <si>
    <t>Rušenje i uklanjanje mehanički zbijenih nosivih slojeva</t>
  </si>
  <si>
    <t>Podrazumijeva rušenje svih mehanički zbijenih nosivih  i cementom stabiliziranih  elemenata prometnice do temeljnog tla, čišćenje gradilišta te prijevoz i odvojeno zbrinjavanje otpadnog i upotrebljivog materijala na odlagalište. Ukupna debljina slojeva 40-50cm.</t>
  </si>
  <si>
    <t>Izrada nasipa za bankinu i pokos uz autocestu</t>
  </si>
  <si>
    <t>(OTU II st. 2-09 i 2-16)</t>
  </si>
  <si>
    <t>Obuhvaća nabavu materijala iz pozajmišta, utovar, prijevoz, nasipanje, razastiranje, vlaženje ili sušenje, planiranje i zbijanje. Stavka obuhvaća područje uz autocestu duljine 35,22m na mjestu rezanja asfalta za ukljanjanje priključka.</t>
  </si>
  <si>
    <t>Izrada nasipa od miješanih materijala 
(OTU II st. 2-09.2 i 2-16.1)</t>
  </si>
  <si>
    <t>Obuhvaća sav materijal, prijevoz, upotrebu opreme i rad na polaganju humusa i zaštite travnatom vegetacijom. Debljina humusa je 15 cm.</t>
  </si>
  <si>
    <t>Zaštita površine humusnim materijalom i travnatom vegetacijom</t>
  </si>
  <si>
    <t>Obuhvaća sav materijal, prijevoz, upotrebu opreme i rad na polaganju humusa i zaštite travnatom vegetacijom na području uklanjanja kolničke konstrukcije priključka nakon izgradnje kanala. Debljina humusa je 25 cm.</t>
  </si>
  <si>
    <t>Obračun po m² izvedene zaštite površine.</t>
  </si>
  <si>
    <t>Zaštita pokosa i drugih površina UKUPNO:</t>
  </si>
  <si>
    <t>Iskop humusa</t>
  </si>
  <si>
    <t>(OTU II st. 2-01).</t>
  </si>
  <si>
    <t xml:space="preserve">Stavka obuhvaća iskop sloja humusa prosječne debljine 20 cm i njegov odvoz na privremeno odlagalište za ponovnu ugradnju, odvoz viška materijala na mjesto oporabe ili zbrinjavanja i sve troškove odlaganja. </t>
  </si>
  <si>
    <t>Obračun po m³ stvarno iskopanog humusa u sraslom stanju.</t>
  </si>
  <si>
    <t>Podrazumijeva iskop za jarke, kanale i uređenje korita vodotoka, odlaganje iskopanog materijala, razastiranje, utovar i odvoz viška materijala na odlagalište te čišćenje terena u zoni iskopa. Stavka obuhvaća i profiliranje obodnog kanala.</t>
  </si>
  <si>
    <t>Ručni iskop u materijalu "C" kategorije</t>
  </si>
  <si>
    <t>Zatrpavanje postojećeg kanala materijalom iz iskopa</t>
  </si>
  <si>
    <t>(OTU II st. 2-09).</t>
  </si>
  <si>
    <t>Obuhvaća prijevoz, nasipanje, razastiranje i zbijanje materijala. Ručni rad u zaštitnom pojasu plinovoda.</t>
  </si>
  <si>
    <t>Nasip kanala i profiliranje</t>
  </si>
  <si>
    <t>Rad obuhvaća nasipanje, razastiranje, prema potrebi vlaženje ili sušenje, te planiranje materijala u nasipu prema dimenzijama i nagibima danim u projektu, kao i
zbijanje Ms=20MN/m2.</t>
  </si>
  <si>
    <t>Planiranje dna kanala</t>
  </si>
  <si>
    <t xml:space="preserve">Planiranje dna rova između dva vertikalna loma sa točnošću +/- 3 cm. Sva eventualna udubljenja potrebno je ispuniti sa kamenom sitneži krupnoće zrna do 8 mm promjera, te strojno nabiti. </t>
  </si>
  <si>
    <t>Obračun po m² planirane površine.</t>
  </si>
  <si>
    <t>II.2.</t>
  </si>
  <si>
    <t>Oblaganje kanala</t>
  </si>
  <si>
    <t>ODVODNJA UKUPNO:</t>
  </si>
  <si>
    <t>Ručni iskop za elemente obloge</t>
  </si>
  <si>
    <t>Podrazumijeva iskop za jarke, kanale i uređenje korita vodotoka, odlaganje iskopanog materijala, razastiranje, utovar i odvoz viška materijala na odlagalište te čišćenje terena u zoni iskopa. Iskop potrebno obaviti pažljivo unutar zaštitne zone plinovoda.</t>
  </si>
  <si>
    <t>Izrada pragova od armiranog betona</t>
  </si>
  <si>
    <t>(OTU 7-00.1 i 7-01.4.4)</t>
  </si>
  <si>
    <t>Izrada  pragova (s oplatom) od armiranog betona klase betona C 30/37 sa dodatkom za vodonepropusnost. Prema nacrtima, detaljima i uvjetima iz projekta.   po mjerama iz projekta, a u jediničnu cijenu su uključeni nabava betona, armature, svi prijevozi i prijenosi, izrada, montaža i demontaža potrebne oplate, rad na ugradnji i njezi betona, te sav drugi potrebni rad i materijal.</t>
  </si>
  <si>
    <t>Obračun po m³ ugrađenog betona.</t>
  </si>
  <si>
    <t>Izrada betonskih nožica</t>
  </si>
  <si>
    <t>(OTU 7-00.2 i 7-01.4)</t>
  </si>
  <si>
    <t>Izrada betonskih nožica betona klase betona C 30/37 sa dodatkom za vodonepropusnost. Prema nacrtima, detaljima i uvjetima iz projekta. Po mjerama iz projekta, a u jediničnu cijenu su uključeni nabava betona, svi prijevozi i prijenosi, izrada, montaža i demontaža potrebne oplate i skele (oplate vidljivih ploha moraju biti glatke), rad na ugradnji i njezi betona, te sav drugi potrebni rad i materijal.</t>
  </si>
  <si>
    <t>Nabava, prijevoz i ugradnja geotekstla gustoće 180 g/m2.</t>
  </si>
  <si>
    <t>(OTU 4-10 za radove u vodnom gospodarstvu)</t>
  </si>
  <si>
    <t xml:space="preserve">Stavka obuhvaća nabavu, prijevoz i polaganje geotekstila prema detalju u projektu. Spojevi geotekstila se izvode preklapanjem, zavarivanjem ili šivanjem, prema naputku prozvođača. Uobičajeni način je preklapanje u smjeru nasipavanja materijala (preklop najmanje duljine 50,0 cm). Treba izbjegavati vožnju mehanizacije po geotekstilu.
Geotekstil se ne smije polagati na smrznuto tlo niti za vrijeme oborina. Rad treba organizirati tako da se postavlja samo tolika površina geotekstila koja će se istoga dana prekriti nasipom. </t>
  </si>
  <si>
    <t xml:space="preserve">Obračun je po m2 ugrađenog geotekstila. </t>
  </si>
  <si>
    <t>Oblaganje kanala UKUPNO:</t>
  </si>
  <si>
    <t>Izrada podloge od pijeska za betonske ploče</t>
  </si>
  <si>
    <t>Izrada podloge od pijeska zrna 0-5mm. Ručna izrada podloge deblijne 15cm, te razastiranje aluminijskom letvom. Ne zbijati. Izrada podloge mora biti prema projektu, osobito obzirom na visinske kote, postignute nagibe i zbijenost materijala. Obračun je u četvornim metrima uređene i zbijene podloge. U cijeni je uključen sav rad, materijal te prijevozi, potrebni za potpuno dovršenje uređene i zbijene podloge.</t>
  </si>
  <si>
    <t>Obračun po m³ ugrađenog pijeska.</t>
  </si>
  <si>
    <t>Izrada obloge betonskim opločnicima</t>
  </si>
  <si>
    <t xml:space="preserve">Postavljanje betonskih opločnika šeterokutnog oblika debljine 18cm s razdijelnicom od 3mm između opločnika.  Jedinična cijena obuhvaća sav rad, opremu i materijal potreban za potpuno dovršenje stavke. </t>
  </si>
  <si>
    <t>Obračun po m2 ugrađenog opločnika.</t>
  </si>
  <si>
    <t xml:space="preserve">Ispunjavanje reški opločnika mortom </t>
  </si>
  <si>
    <t>(OTU 4-10 za radove u vodnom gospodarstvu i OTU 3-01.1.3)</t>
  </si>
  <si>
    <t>Zalijevanje reški masom za zalijevanje od cementnog morta u omjeru 1:3.</t>
  </si>
  <si>
    <t>Obračun po m³ ugrađenog morta.</t>
  </si>
  <si>
    <t>Uklanjanje horizontalne i vertikalne signalizacije</t>
  </si>
  <si>
    <t>Stavka obuhvaća strojno uklanjanje horizontalne signalizacije brušenjem.</t>
  </si>
  <si>
    <t>Mjesto otvaranja izlazne prometne trake (bijele boje) - H16. Obračun po m uklonjene oznake.</t>
  </si>
  <si>
    <t>Polja za usmjeravanje prometa na izlaznom kraku na autocesti  (bijele boje) - H48-1. Obračun po m2 uklonjene oznake.</t>
  </si>
  <si>
    <t>Vertikalna signalizacija</t>
  </si>
  <si>
    <t>Stavka obuhvaća uklanjanje vertikalne signalizacije, stupova i temelja te odvoz na trajno odlagalište.
Obračun po komadu ili m2 uklonjenog znaka</t>
  </si>
  <si>
    <t xml:space="preserve">Zabrana prometa u jednom smjeru Ø 90cm  - B04 </t>
  </si>
  <si>
    <t xml:space="preserve">Ograničenje brzine Ø 90cm - B30 </t>
  </si>
  <si>
    <t>Raskrižje s cestom s prednošću prolaska 90cm - B01</t>
  </si>
  <si>
    <t>2.4.</t>
  </si>
  <si>
    <t>Obavezan smjer- ravno Ø 60cm - B45</t>
  </si>
  <si>
    <t>2.5.</t>
  </si>
  <si>
    <t>Obavezan smjer- skretanje desno Ø 60cm - B45-4</t>
  </si>
  <si>
    <t>2.6.</t>
  </si>
  <si>
    <t>Sadržaj odmorišne postaje 320x320cm - B93-2</t>
  </si>
  <si>
    <t>2.7.</t>
  </si>
  <si>
    <t>Sadržaj  i udaljenost do iduće odmorišne postaje 320x4000cm - B93-1 x 2 kom</t>
  </si>
  <si>
    <t>2.8.</t>
  </si>
  <si>
    <t>Smjer prema značajnom objektu ili sadržaju na odmorištu 165cm x 100cm - B82</t>
  </si>
  <si>
    <t>2.9.</t>
  </si>
  <si>
    <t>Oprema za označavanje razdjelnog prometnog otoka
Ø 150cm visina = 130cm - K06</t>
  </si>
  <si>
    <t>2.10.</t>
  </si>
  <si>
    <t>Prometne trake namjenjene određenoj vrsti vozila
90cm x 120cm - C108</t>
  </si>
  <si>
    <t>2.11.</t>
  </si>
  <si>
    <t>Zabrana parkiranja i zaustavjlanja s dopunskim pločama 
60cm x 90cm - B36</t>
  </si>
  <si>
    <t>2.12.</t>
  </si>
  <si>
    <t>Označava smjer prema značajnom objektu ili sadržaju na odmorištu 180cm x 200cm - C82</t>
  </si>
  <si>
    <t>2.13.</t>
  </si>
  <si>
    <t>Smjerokazni stupić - K01</t>
  </si>
  <si>
    <t>Uklanjanje horizontalne i vertikalne signalizacije UKUPNO:</t>
  </si>
  <si>
    <t>Postavljanje horizontalne i vertikalne signalizacije</t>
  </si>
  <si>
    <t>(OTU 9-02.)</t>
  </si>
  <si>
    <t>Stavka obuhvaća izradu horizontalne signalizacije bijele boje s retroreflektivnim zrncima klase II. Oznake na kolniku izvode se u skladu s važećim Pravilnikom o prometnim znakovima, opremi i signalizaciji na cestama i važećim hrvatskim normama koje reguliraju to područje (HRN 1436 ili jednakovrijedno). U cijenu ulazi sav rad, materijal prijevoz i sve ostalo što je potrebno za potpuni dovršetak posla uključujući potrebna ispitivanja kakvoće materijala i rada</t>
  </si>
  <si>
    <t>Puna uzdužna rubna crta, d=10 cm - H02. Obračun po m iscrtane oznake.</t>
  </si>
  <si>
    <t>Puna uzdužna rubna crta, d=20 cm - H02. Obračun po m iscrtane oznake.</t>
  </si>
  <si>
    <t>1.3.</t>
  </si>
  <si>
    <t>Polje usmjeravanja kod promjene korisne širine kolnika, duljina 300m, širina 1m - H50. Obračun po m2 iscrtane oznake.</t>
  </si>
  <si>
    <t>Tipski stupovi vertikalne signalizacije</t>
  </si>
  <si>
    <t>Obračun po komadu ugrađenog stupa</t>
  </si>
  <si>
    <t>Stup dužine 2,70 m</t>
  </si>
  <si>
    <t>(OTU 9-01.)</t>
  </si>
  <si>
    <t>Postavljanje prometnog znaka s retroreflektirajućom folijom klase II, debljine lima 3 mm. Prometni znakovi postavljaju se u skladu s važećim Pravilnikom o prometnim znakovima, opremi i signalizaciji na cestama i važećim hrvatskim normama koje reguliraju to područje (HRN EN 12899-1 ili jednakovrijedno).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t>
  </si>
  <si>
    <t>3.2.</t>
  </si>
  <si>
    <t>Znak obavezan smjer - desno Ø60cm  - B45-1</t>
  </si>
  <si>
    <t>Postavljanje horizontalne i vertikalne signalizacije UKUPNO:</t>
  </si>
  <si>
    <t>Demontaža postojeće odbojne ograde</t>
  </si>
  <si>
    <t>Obračun po m' demontirane odbojne ograde.</t>
  </si>
  <si>
    <t>Stavka podrazumijeva pažljivu demontažu postojeće odbojne ograde kod prometnih znakova koji se uklanjaju, privremeno odlaganje te odvoz.</t>
  </si>
  <si>
    <t>Dobava, isporuka i ugradnja pletene žičane ograde, predviđene visine od 2000 mm, sa stupom visine 2800 mm. 
Svi elementi zaštitne žičane ograde: žičano pletivo, stupovi i ostala ugradbena oprema moraju biti zaštićeni protiv korozije i to: 
 - pletivo slojem Bezinala; Zn 95% i Al 5% (najmanje 27 μm), 
 - stupovi, podupirači i zatezne žice slojem Zn najmanje 70 μm</t>
  </si>
  <si>
    <t xml:space="preserve">Visina pletiva iznosi 1,6 m; sa otvorom oka:
                                       (7,5cm x 15cm) x 4
                                       (10cm x 15cm) x 1
                                       (12,5cm x 15cm) x 2
                                       (15cm x 15cm) x 1
                                       (20cm x 15cm) x 6
Vijek trajanja ograde treba iznositi minimalno 10 godina. </t>
  </si>
  <si>
    <t>IV.3.</t>
  </si>
  <si>
    <t>8.</t>
  </si>
  <si>
    <t>Ugradnja vrata</t>
  </si>
  <si>
    <t xml:space="preserve">Dobava, isporuka i ugradnja vrata (bez motora) u pojasu zaštitne čelične ograde visine h=200 cm, sa svim potrebnim elementima za ugradnju. Iskop temelja stupova dubine 80 cm, postavljanje i betoniranje stupa betonom razreda tlačne čvrstoće 16/20.                                     </t>
  </si>
  <si>
    <t>Dvokrilna vrata širine 400 cm</t>
  </si>
  <si>
    <t>III.2</t>
  </si>
  <si>
    <t>Elektro radovi</t>
  </si>
  <si>
    <t>Lociranje postojećeg kabela SOS telefona.</t>
  </si>
  <si>
    <t>kpl</t>
  </si>
  <si>
    <t>Obuhvaća izvođenje istražnih radova za utvrđivanje položaja postojećeg kabela SOS telefona. Lociranje vršiti adekvatnim mjernim instrumentima u kombinaciji s izvođenjem probnih šliceva (izrada probnih šliceva specificirana je u građevinskom dijelu troškovnika)
Za istražne radove potrebno je ishoditi odobrenje HAC-ONC-a, a radovi se moraju izvoditi uz nadzor HAC-ONC-a.</t>
  </si>
  <si>
    <t>Kabel SOS telefona.</t>
  </si>
  <si>
    <t>Obuhvaća nabavu, dopremu, polaganje kabela u pripremljeni rov (ukupna duljina) te sav ostali rad i materijal potreban za kompletnu ugradnju kabela i postizanje pune funkcionalnosti.</t>
  </si>
  <si>
    <t>Obračun po m ugrađenog kabela.</t>
  </si>
  <si>
    <t>Kabel  TK 59  15x4x0,8</t>
  </si>
  <si>
    <t>Kabelska spojnica.</t>
  </si>
  <si>
    <t>Obuhvaća nabavu, dopremu i ugradnju kabelskih spojnica sa svim potrebnim priborom za ugradnju u zemlju.</t>
  </si>
  <si>
    <t>Obračun po kom ugrađene spojnice.</t>
  </si>
  <si>
    <t>Termoskupljajuća spojnica 25x4</t>
  </si>
  <si>
    <t>FeZn traka za uzemljenje 30x4 mm.</t>
  </si>
  <si>
    <t xml:space="preserve">Obuhvaća nabavu, dopremu i ugradnju u pripremljeni rov.  U stavku su uključene vruće cinčane križne spojnice, spajanje na postojeće uzemljenje i bitumenska zaštitna masa za potrebu premazivanja križne spojnice i trake za uzemljenje. </t>
  </si>
  <si>
    <t>Obračun po m ugrađenog uzemljivača.</t>
  </si>
  <si>
    <t>Radovi i mjerenja na kabelu.</t>
  </si>
  <si>
    <t>Obuhvaća sav potreban rad  i mjerenja potrebna za funkcionalno i kvalitetno puštanje kabela u pogon.</t>
  </si>
  <si>
    <t>Elektro radovi UKUPNO:</t>
  </si>
  <si>
    <t>POSTOJEĆI ELEKTROENERGETSKI VODOVI</t>
  </si>
  <si>
    <t>Lociranje polaznih točaka svih elektroenergetskih vodova koji su služili za napajanje građevine i električnih uređaja u zoni obuhvata. 
Posebnu pažnju treba posvetiti lociranju kabela za napajanje svjetiljki u središnjem pojasu da bi se ustvrdilo prolaze li oni kroz predmetnu zonu obuhvata. 
Za istražne radove potrebno je ishoditi odobrenje HAC-ONC-a, a radovi se moraju izvoditi uz nadzor HAC-ONC-a.</t>
  </si>
  <si>
    <t>Lociranje elektroenergetskih vodova</t>
  </si>
  <si>
    <t xml:space="preserve">Trajno isključivanje svih elektroenergetskih vodova koji su služili za napajanje građevine i električnih uređaja u zoni obuhvata. 
Za radove koji imaju utjecaj na instalacije u vlasništvu HEP ODS d.o.o. (trafostanica i mjerni ormar potrošnje) predvidjeti suradnju nadležnog HEP ODS d.o.o.
Tijekom predmetne rekonstrukcije i nakon nje, napajanje rasvjete u središnjem pojasu autoceste treba ostaviti uključeno (zadržati postojeći dio kabelske mreže EEN napajanja koji služi za napajanje svjetiljki u središnjem pojasu).
Ako se nakon lociranja podzemne instalacije cestovne rasvjete utvrdi da se zbog konfiguracije kabelske mreže EEN napajanja Odmorišta Ježevo sjever postojeći kompletni dio kabelske mreže za napajanje svih svjetiljki u središnjem pojasu nije moguće zadržati, potrebno je pomoću kabelskih spojnica osigurati napajanje svih postojećih svjetiljki u središnjem pojasu iz kabelske mreže cestovne rasvjete Odmorišta Ježevo jug (privremeno, do završetka rekonstrukcije Odmorištu Ježevo jug)
Obuhvaća sav materijal i rad u trafostanici i pripadnim niskonaponskim ormarima te upotreba kabelskih spojnica i ostalog potrebnog materijala.
Stavkom je potrebno obuhvatiti i sve potrebne građevinske radove.
</t>
  </si>
  <si>
    <t>Trajno isključivanje elektroenergetskih vodova</t>
  </si>
  <si>
    <t>POSTOJEĆI ELEKTROENERGETSKI VODOVI
 UKUPNO:</t>
  </si>
  <si>
    <t>VI.</t>
  </si>
  <si>
    <t>CESTOVNA RASVJETA</t>
  </si>
  <si>
    <t>VI.1.</t>
  </si>
  <si>
    <t>VI.2.</t>
  </si>
  <si>
    <t>Demontaža postojeće svjetiljke ili reflektora.
Zbrinjavanje demontirane opreme predvidjeti u dogovoru sa službom održavanja HAC-a. Prijevoz i zbrinjavanje uključiti u cijenu stavke.</t>
  </si>
  <si>
    <t>Demontaža postojeće svjetiljke sa stupa visine 12 m.</t>
  </si>
  <si>
    <t>Demontaža postojećeg reflektora sa stupa visine 16 m.</t>
  </si>
  <si>
    <t>Demontaža postojećeg stupa cestovne rasvjete. U stavku uključiti odspajanje stupa od instalacije i uzemljenja te uklanjanje kabela i uzemljivačke trake koji vire iz tla. 
Zbrinjavanje demontirane opreme predvidjeti u dogovoru sa službom održavanja HAC-a. Prijevoz i zbrinjavanje uključiti u cijenu stavke.</t>
  </si>
  <si>
    <t>Demontaža stupa cestovne rasvjete visine 12 m.</t>
  </si>
  <si>
    <t>Demontaža stupa cestovne rasvjete visine 16 m.</t>
  </si>
  <si>
    <t>Demontaža postojećeg samostojećeg razvodnog ormara. U stavku uključiti odspajanje ormara od instalacije i uzemljenja te uklanjanje kabela i uzemljivačke trake koji vire iz tla. 
Zbrinjavanje demontirane opreme predvidjeti u dogovoru sa službom održavanja HAC-a. Prijevoz i zbrinjavanje uključiti u cijenu stavke.</t>
  </si>
  <si>
    <t>CESTOVNA RASVJETA
 UKUPNO:</t>
  </si>
  <si>
    <t>VII.</t>
  </si>
  <si>
    <t>KATODNA ZAŠTITA</t>
  </si>
  <si>
    <t xml:space="preserve">Nakon dovršetka radova predviđenih ovim troškovnikom potrebno je provjeriti utjecaj elektroenergetskih i elektromagnetskih promjena, nastalih kod uklanjanja priključka odmorišta Ježevo - sjever i produženju otvorenog kanala oborinske odvodnje, na katodnu zaštitu instalacije INA d.d. te na osnovu izmjerenih podataka prilagoditi razinu katodnog potencijala na potrebnu visinu. 
Stavkom je potrebno obuhvatiti sva mjerenja i radove za sve cjevovode u vlasništvu INA d.d. unutar predmetnog područja.
Stavkom je potrebno obuhvatiti i izradu te dostavu izvješća o mjerenjima i potrebnim prilagodbama.
</t>
  </si>
  <si>
    <t>KATODNA ZAŠTITA UKUPNO:</t>
  </si>
  <si>
    <t>Uklanjanje postojećeg betonskog temelja</t>
  </si>
  <si>
    <t xml:space="preserve">Stavka uključuje uklanjanje, odvoz i zbrinjavanje zaostalog betonskog temelja dimenzija 1,5x11,5x0,3m </t>
  </si>
  <si>
    <t xml:space="preserve">Uklanjanje starih betonskih temelja s utovarom i odvozom na deponij. 
Obračun po kom uklonjenog temelja
</t>
  </si>
  <si>
    <t xml:space="preserve">Uklanjanje temelja samostojećeg razvodnog ormara s utovarom i odvodzom na deponij.
Obračun po kom uklonjenog temelja.
</t>
  </si>
  <si>
    <t>Iskop rova ispod kolnika</t>
  </si>
  <si>
    <t xml:space="preserve">Iskop rova u materijalu "B" kategorije                      </t>
  </si>
  <si>
    <t>8.1.</t>
  </si>
  <si>
    <t>7.1.</t>
  </si>
  <si>
    <t>Nosivi sloj od kamenog materijala.</t>
  </si>
  <si>
    <t>(OTU III st.5-01)</t>
  </si>
  <si>
    <t xml:space="preserve">Nosivi sloj izvodi se od mehanički zbijenog zrnatog kamenog materijala. Obuhvaća nabavu materijala, prijevoz, upotrebu opreme te sav rad na izradi i ugradnji sloja. </t>
  </si>
  <si>
    <t>Obračun po m³ ugrađenog materijala u zbijenom stanju.</t>
  </si>
  <si>
    <r>
      <t>d = 25 cm, Ms</t>
    </r>
    <r>
      <rPr>
        <sz val="10"/>
        <rFont val="Calibri"/>
        <family val="2"/>
        <charset val="238"/>
      </rPr>
      <t>≥</t>
    </r>
    <r>
      <rPr>
        <sz val="10"/>
        <rFont val="Arial"/>
        <family val="2"/>
        <charset val="238"/>
      </rPr>
      <t>100 MN/m</t>
    </r>
    <r>
      <rPr>
        <vertAlign val="superscript"/>
        <sz val="10"/>
        <rFont val="Arial"/>
        <family val="2"/>
        <charset val="238"/>
      </rPr>
      <t>2</t>
    </r>
  </si>
  <si>
    <t xml:space="preserve">Cementom stabilizirani sloj kamenog materijala </t>
  </si>
  <si>
    <t>(OTU III st.5-02)</t>
  </si>
  <si>
    <t>Cementom stabilizirani sloj od mehanički zbijenog zrnatog kamenog materijala. Obuhvaća nabavu materijala, prijevoz, upotrebu opreme te sav rad na izradi, ugradnji i njezi sloja.</t>
  </si>
  <si>
    <r>
      <t>Obračun po m</t>
    </r>
    <r>
      <rPr>
        <vertAlign val="superscript"/>
        <sz val="10"/>
        <rFont val="Arial"/>
        <family val="2"/>
        <charset val="238"/>
      </rPr>
      <t>2</t>
    </r>
    <r>
      <rPr>
        <sz val="10"/>
        <rFont val="Arial"/>
        <family val="2"/>
        <charset val="238"/>
      </rPr>
      <t xml:space="preserve"> gornje površine ugrađenog sloja.</t>
    </r>
  </si>
  <si>
    <t>d=15 cm</t>
  </si>
  <si>
    <r>
      <t>m</t>
    </r>
    <r>
      <rPr>
        <vertAlign val="superscript"/>
        <sz val="10"/>
        <rFont val="Arial"/>
        <family val="2"/>
        <charset val="238"/>
      </rPr>
      <t>2</t>
    </r>
  </si>
  <si>
    <t>Bitumenski međusloj za sljepljivanje bitumeniziranog i cementom stabiliziranog nosivog sloja</t>
  </si>
  <si>
    <t>(OTU III st.5-03)</t>
  </si>
  <si>
    <t>Obuhvaća nabavu materijala, prijevoz, upotrebu opreme i sve ostalo što je potrebno za izvođenje radova.</t>
  </si>
  <si>
    <t>Obračun po m² poprskane površine.</t>
  </si>
  <si>
    <t>Bitumenizirani nosivi sloj</t>
  </si>
  <si>
    <t>(OTU III st.5-04)</t>
  </si>
  <si>
    <t>Obuhvaća nabavu materijala, prijevoz, upotrebu opreme te sav rad na izradi i ugradnji sloja.</t>
  </si>
  <si>
    <t>Obračun po m² gornje površine ugrađenog sloja.</t>
  </si>
  <si>
    <t>AC 16 base 50/70, d = 8 cm</t>
  </si>
  <si>
    <t>Bitumenski međusloj za sljepljivanje asfaltnih slojeva</t>
  </si>
  <si>
    <t>(OTU III st.6-01)</t>
  </si>
  <si>
    <t xml:space="preserve">Habajući sloj  </t>
  </si>
  <si>
    <t>(OTU III st.6-03)</t>
  </si>
  <si>
    <t>Habajući sloj AC 11 surf 50/70, d = 4 cm</t>
  </si>
  <si>
    <t>9.</t>
  </si>
  <si>
    <t>9.1.</t>
  </si>
  <si>
    <t>10.</t>
  </si>
  <si>
    <t>11.</t>
  </si>
  <si>
    <t>11.1.</t>
  </si>
  <si>
    <t>12.</t>
  </si>
  <si>
    <t>13.</t>
  </si>
  <si>
    <t>13.1.</t>
  </si>
  <si>
    <t xml:space="preserve">Čišćenje sjevernog odvodnog kanala </t>
  </si>
  <si>
    <t>Stavka obuhvaća uklanjanje zaraslog zelenila i uređenje u odvodnom kanalu i okoliša oko kanala sjeverno od uklonjene benzinske postaje. Uključen je sav rad i oprema potrebna za kompletno dovršenje stavke.</t>
  </si>
  <si>
    <t>Obračun po m2 očišćenog i uređenog kanala i okoliša.</t>
  </si>
  <si>
    <t>Mjesto otvaranja izlazne prometne trake (bijele boje) - H07. Obračun po m uklonjene oznake.</t>
  </si>
  <si>
    <t xml:space="preserve">Dobava, montaža i ugradnja tipskih pocinčanih stupova Ø 60,35 mm na koji se ugrađuju prometni znakovi. Obračun se vrši po komadu, a u cijenu uključen i iskop temelja stupa dubine min 70 cm, dobavu betona klase C25/30 i ugradnju stupa s ankerom na donjem dijelu u beton s min. 0,2m³ betona po jednom stupu. </t>
  </si>
  <si>
    <t>Obračun po m2 uklonjenog temelja.</t>
  </si>
  <si>
    <t>Uklanjanje zaštitne žičane ograde</t>
  </si>
  <si>
    <t>Uključuje demontažu žičane ograde uključujući vađenje stupova sa temeljima, zapunjavanje rupa materijalom iz iskopa na mjestima temelja, uređenje površine te odvoz i zbrinjavanje žičane ograde na odlagalištu.</t>
  </si>
  <si>
    <t xml:space="preserve">Betoniranje pragova                    </t>
  </si>
  <si>
    <t xml:space="preserve">Armaturna mreža Q335                 </t>
  </si>
  <si>
    <t>kg</t>
  </si>
  <si>
    <t xml:space="preserve">Armaturne šipke               </t>
  </si>
  <si>
    <t xml:space="preserve">Oplata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</si>
</sst>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kn&quot;_-;\-* #,##0.00\ &quot;kn&quot;_-;_-* &quot;-&quot;??\ &quot;kn&quot;_-;_-@_-"/>
    <numFmt numFmtId="43" formatCode="_-* #,##0.00\ _k_n_-;\-* #,##0.00\ _k_n_-;_-* &quot;-&quot;??\ _k_n_-;_-@_-"/>
    <numFmt numFmtId="164" formatCode="_-* #,##0.00_-;\-* #,##0.00_-;_-* &quot;-&quot;??_-;_-@_-"/>
    <numFmt numFmtId="165" formatCode="_(* #,##0.00_);_(* \(#,##0.00\);_(* &quot;-&quot;??_);_(@_)"/>
    <numFmt numFmtId="166" formatCode="#,##0.00;\-#,##0.00;&quot;&quot;"/>
    <numFmt numFmtId="167" formatCode="#,##0.00_ ;\-#,##0.00,"/>
    <numFmt numFmtId="168" formatCode="@\ &quot;*&quot;"/>
    <numFmt numFmtId="169" formatCode="_-* #,##0.00\ [$€-1]_-;\-* #,##0.00\ [$€-1]_-;_-* &quot;-&quot;??\ [$€-1]_-"/>
    <numFmt numFmtId="170" formatCode="#&quot;.&quot;"/>
    <numFmt numFmtId="171" formatCode="_(&quot;$&quot;* #,##0.00_);_(&quot;$&quot;* \(#,##0.00\);_(&quot;$&quot;* &quot;-&quot;??_);_(@_)"/>
    <numFmt numFmtId="172" formatCode="_-* #,##0\ _$_-;\-* #,##0\ _$_-;_-* &quot;-&quot;\ _$_-;_-@_-"/>
    <numFmt numFmtId="173" formatCode="#,##0.00;#,##0.00;&quot;&quot;"/>
  </numFmts>
  <fonts count="51">
    <font>
      <sz val="10"/>
      <name val="Arial"/>
    </font>
    <font>
      <sz val="11"/>
      <color theme="1"/>
      <name val="Calibri"/>
      <family val="2"/>
      <charset val="238"/>
      <scheme val="minor"/>
    </font>
    <font>
      <sz val="11"/>
      <color indexed="8"/>
      <name val="Calibri"/>
      <family val="2"/>
      <charset val="238"/>
    </font>
    <font>
      <sz val="10"/>
      <name val="Arial"/>
      <family val="2"/>
    </font>
    <font>
      <b/>
      <sz val="10"/>
      <name val="Arial"/>
      <family val="2"/>
      <charset val="238"/>
    </font>
    <font>
      <sz val="10"/>
      <name val="Arial"/>
      <family val="2"/>
      <charset val="238"/>
    </font>
    <font>
      <sz val="10"/>
      <name val="Helv"/>
      <charset val="204"/>
    </font>
    <font>
      <sz val="11"/>
      <name val="Arial CE"/>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u/>
      <sz val="10"/>
      <name val="Arial"/>
      <family val="2"/>
    </font>
    <font>
      <sz val="11"/>
      <color indexed="60"/>
      <name val="Calibri"/>
      <family val="2"/>
      <charset val="238"/>
    </font>
    <font>
      <sz val="12"/>
      <name val="HRHelvetica"/>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b/>
      <sz val="10"/>
      <name val="Arial"/>
      <family val="2"/>
    </font>
    <font>
      <sz val="11"/>
      <name val="Arial"/>
      <family val="2"/>
      <charset val="238"/>
    </font>
    <font>
      <sz val="10"/>
      <name val="Arial CE"/>
      <charset val="238"/>
    </font>
    <font>
      <i/>
      <sz val="10"/>
      <name val="Arial"/>
      <family val="2"/>
      <charset val="238"/>
    </font>
    <font>
      <sz val="10"/>
      <name val="Arial CE"/>
      <family val="2"/>
      <charset val="238"/>
    </font>
    <font>
      <b/>
      <sz val="12"/>
      <name val="Arial"/>
      <family val="2"/>
      <charset val="238"/>
    </font>
    <font>
      <b/>
      <sz val="11"/>
      <name val="Arial"/>
      <family val="2"/>
      <charset val="238"/>
    </font>
    <font>
      <sz val="11"/>
      <name val="Arial CE"/>
      <family val="2"/>
      <charset val="238"/>
    </font>
    <font>
      <sz val="10"/>
      <name val="Tahoma"/>
      <family val="2"/>
      <charset val="238"/>
    </font>
    <font>
      <sz val="10"/>
      <color indexed="10"/>
      <name val="Arial"/>
      <family val="2"/>
      <charset val="238"/>
    </font>
    <font>
      <sz val="12"/>
      <name val="Arial"/>
      <family val="2"/>
      <charset val="238"/>
    </font>
    <font>
      <b/>
      <i/>
      <sz val="10"/>
      <name val="Arial"/>
      <family val="2"/>
      <charset val="238"/>
    </font>
    <font>
      <sz val="11"/>
      <color theme="1"/>
      <name val="Calibri"/>
      <family val="2"/>
      <charset val="238"/>
      <scheme val="minor"/>
    </font>
    <font>
      <sz val="11"/>
      <color theme="1"/>
      <name val="Calibri"/>
      <family val="2"/>
      <scheme val="minor"/>
    </font>
    <font>
      <sz val="9"/>
      <name val="Arial"/>
      <family val="2"/>
      <charset val="238"/>
    </font>
    <font>
      <b/>
      <sz val="9"/>
      <name val="Arial"/>
      <family val="2"/>
      <charset val="238"/>
    </font>
    <font>
      <sz val="9"/>
      <color rgb="FF7030A0"/>
      <name val="Arial"/>
      <family val="2"/>
      <charset val="238"/>
    </font>
    <font>
      <sz val="10"/>
      <color rgb="FF00B050"/>
      <name val="Arial"/>
      <family val="2"/>
      <charset val="238"/>
    </font>
    <font>
      <sz val="10"/>
      <color rgb="FFFFFF00"/>
      <name val="Arial"/>
      <family val="2"/>
      <charset val="238"/>
    </font>
    <font>
      <b/>
      <sz val="10"/>
      <color rgb="FF00B050"/>
      <name val="Arial"/>
      <family val="2"/>
      <charset val="238"/>
    </font>
    <font>
      <sz val="10"/>
      <color rgb="FF0070C0"/>
      <name val="Arial"/>
      <family val="2"/>
      <charset val="238"/>
    </font>
    <font>
      <sz val="10"/>
      <name val="Calibri"/>
      <family val="2"/>
      <charset val="238"/>
    </font>
    <font>
      <vertAlign val="superscript"/>
      <sz val="10"/>
      <name val="Arial"/>
      <family val="2"/>
      <charset val="23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22"/>
        <bgColor indexed="64"/>
      </patternFill>
    </fill>
    <fill>
      <patternFill patternType="solid">
        <fgColor indexed="55"/>
        <bgColor indexed="64"/>
      </patternFill>
    </fill>
    <fill>
      <patternFill patternType="solid">
        <fgColor theme="8" tint="0.59999389629810485"/>
        <bgColor indexed="65"/>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6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297">
    <xf numFmtId="0" fontId="0" fillId="0" borderId="0"/>
    <xf numFmtId="0" fontId="6" fillId="0" borderId="0"/>
    <xf numFmtId="0" fontId="8" fillId="2" borderId="0" applyNumberFormat="0" applyBorder="0" applyAlignment="0" applyProtection="0"/>
    <xf numFmtId="0" fontId="8"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8"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8"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8"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8"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8"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8"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 fillId="8" borderId="0" applyNumberFormat="0" applyBorder="0" applyAlignment="0" applyProtection="0"/>
    <xf numFmtId="0" fontId="40" fillId="28" borderId="0" applyNumberFormat="0" applyBorder="0" applyAlignment="0" applyProtection="0"/>
    <xf numFmtId="0" fontId="2"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8"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8"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8"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8" fillId="8" borderId="0" applyNumberFormat="0" applyBorder="0" applyAlignment="0" applyProtection="0"/>
    <xf numFmtId="0" fontId="2" fillId="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2" fillId="8" borderId="0" applyNumberFormat="0" applyBorder="0" applyAlignment="0" applyProtection="0"/>
    <xf numFmtId="0" fontId="8"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8"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11" fillId="21" borderId="2" applyNumberFormat="0" applyAlignment="0" applyProtection="0"/>
    <xf numFmtId="0" fontId="11" fillId="21" borderId="2" applyNumberFormat="0" applyAlignment="0" applyProtection="0"/>
    <xf numFmtId="0" fontId="12" fillId="22" borderId="3" applyNumberFormat="0" applyAlignment="0" applyProtection="0"/>
    <xf numFmtId="0" fontId="12" fillId="22" borderId="3" applyNumberFormat="0" applyAlignment="0" applyProtection="0"/>
    <xf numFmtId="165" fontId="3"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44" fontId="5" fillId="0" borderId="0" applyFont="0" applyFill="0" applyBorder="0" applyAlignment="0" applyProtection="0"/>
    <xf numFmtId="0" fontId="13" fillId="4" borderId="0" applyNumberFormat="0" applyBorder="0" applyAlignment="0" applyProtection="0"/>
    <xf numFmtId="169" fontId="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2" applyNumberFormat="0" applyAlignment="0" applyProtection="0"/>
    <xf numFmtId="0" fontId="18" fillId="7" borderId="2" applyNumberForma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9" fillId="21" borderId="7" applyNumberFormat="0" applyAlignment="0" applyProtection="0"/>
    <xf numFmtId="0" fontId="11" fillId="21" borderId="2" applyNumberFormat="0" applyAlignment="0" applyProtection="0"/>
    <xf numFmtId="0" fontId="20" fillId="0" borderId="8" applyNumberFormat="0" applyFill="0" applyAlignment="0" applyProtection="0"/>
    <xf numFmtId="0" fontId="20" fillId="0" borderId="8" applyNumberFormat="0" applyFill="0" applyAlignment="0" applyProtection="0"/>
    <xf numFmtId="0" fontId="10" fillId="3" borderId="0" applyNumberFormat="0" applyBorder="0" applyAlignment="0" applyProtection="0"/>
    <xf numFmtId="168" fontId="21" fillId="23" borderId="9">
      <alignment horizontal="left" vertical="center"/>
    </xf>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40" fillId="0" borderId="0"/>
    <xf numFmtId="0" fontId="5" fillId="0" borderId="0"/>
    <xf numFmtId="0" fontId="2" fillId="0" borderId="0"/>
    <xf numFmtId="0" fontId="40" fillId="0" borderId="0"/>
    <xf numFmtId="0" fontId="40"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6" fillId="0" borderId="0"/>
    <xf numFmtId="0" fontId="5" fillId="0" borderId="0"/>
    <xf numFmtId="0" fontId="35" fillId="0" borderId="0"/>
    <xf numFmtId="0" fontId="5" fillId="0" borderId="0"/>
    <xf numFmtId="0" fontId="3"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5" fillId="0" borderId="0"/>
    <xf numFmtId="0" fontId="5" fillId="0" borderId="0"/>
    <xf numFmtId="0" fontId="23" fillId="0" borderId="0"/>
    <xf numFmtId="0" fontId="5" fillId="0" borderId="0"/>
    <xf numFmtId="0" fontId="5" fillId="0" borderId="0"/>
    <xf numFmtId="0" fontId="5" fillId="0" borderId="0"/>
    <xf numFmtId="0" fontId="7" fillId="0" borderId="0"/>
    <xf numFmtId="0" fontId="40" fillId="0" borderId="0"/>
    <xf numFmtId="0" fontId="40" fillId="0" borderId="0"/>
    <xf numFmtId="0" fontId="2" fillId="0" borderId="0"/>
    <xf numFmtId="0" fontId="5" fillId="0" borderId="0"/>
    <xf numFmtId="0" fontId="5" fillId="0" borderId="0"/>
    <xf numFmtId="0" fontId="5" fillId="0" borderId="0"/>
    <xf numFmtId="0" fontId="5" fillId="0" borderId="0"/>
    <xf numFmtId="0" fontId="41" fillId="0" borderId="0"/>
    <xf numFmtId="0" fontId="5" fillId="0" borderId="0"/>
    <xf numFmtId="0" fontId="19" fillId="21" borderId="7" applyNumberFormat="0" applyAlignment="0" applyProtection="0"/>
    <xf numFmtId="0" fontId="19" fillId="21" borderId="7" applyNumberFormat="0" applyAlignment="0" applyProtection="0"/>
    <xf numFmtId="0" fontId="19" fillId="21" borderId="7" applyNumberFormat="0" applyAlignment="0" applyProtection="0"/>
    <xf numFmtId="9" fontId="7"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0" fillId="0" borderId="8" applyNumberFormat="0" applyFill="0" applyAlignment="0" applyProtection="0"/>
    <xf numFmtId="0" fontId="12" fillId="22" borderId="3" applyNumberFormat="0" applyAlignment="0" applyProtection="0"/>
    <xf numFmtId="0" fontId="24" fillId="0" borderId="0"/>
    <xf numFmtId="0" fontId="6" fillId="0" borderId="0"/>
    <xf numFmtId="0" fontId="24" fillId="0" borderId="0"/>
    <xf numFmtId="0" fontId="6" fillId="0" borderId="0"/>
    <xf numFmtId="0" fontId="1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167" fontId="4" fillId="25" borderId="11">
      <alignment vertical="center"/>
    </xf>
    <xf numFmtId="172" fontId="4" fillId="25" borderId="11">
      <alignment vertical="center"/>
    </xf>
    <xf numFmtId="0" fontId="18" fillId="7" borderId="2" applyNumberFormat="0" applyAlignment="0" applyProtection="0"/>
    <xf numFmtId="171" fontId="5" fillId="0" borderId="0" applyFont="0" applyFill="0" applyBorder="0" applyAlignment="0" applyProtection="0"/>
    <xf numFmtId="171" fontId="5"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9" fillId="0" borderId="0">
      <protection locked="0"/>
    </xf>
    <xf numFmtId="165" fontId="5" fillId="0" borderId="0" applyFont="0" applyFill="0" applyBorder="0" applyAlignment="0" applyProtection="0"/>
    <xf numFmtId="164" fontId="7"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164" fontId="7"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 fillId="0" borderId="0" applyFont="0" applyFill="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4" fontId="3"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485">
    <xf numFmtId="0" fontId="0" fillId="0" borderId="0" xfId="0"/>
    <xf numFmtId="0" fontId="5" fillId="0" borderId="0" xfId="0" applyFont="1"/>
    <xf numFmtId="0" fontId="5" fillId="0" borderId="0" xfId="180" applyFont="1"/>
    <xf numFmtId="0" fontId="5" fillId="0" borderId="0" xfId="180" applyFont="1" applyFill="1" applyAlignment="1">
      <alignment horizontal="center" vertical="center" wrapText="1"/>
    </xf>
    <xf numFmtId="0" fontId="5" fillId="0" borderId="0" xfId="180" applyFont="1" applyFill="1"/>
    <xf numFmtId="0" fontId="5" fillId="0" borderId="0" xfId="180" applyFont="1" applyFill="1" applyAlignment="1"/>
    <xf numFmtId="0" fontId="5" fillId="0" borderId="0" xfId="180" applyFont="1" applyAlignment="1">
      <alignment vertical="top"/>
    </xf>
    <xf numFmtId="0" fontId="5" fillId="0" borderId="0" xfId="180" applyFont="1" applyFill="1" applyAlignment="1">
      <alignment vertical="top"/>
    </xf>
    <xf numFmtId="0" fontId="5" fillId="0" borderId="0" xfId="180" applyFont="1" applyFill="1" applyAlignment="1">
      <alignment horizontal="center" vertical="top" shrinkToFit="1"/>
    </xf>
    <xf numFmtId="0" fontId="5" fillId="0" borderId="0" xfId="0" applyFont="1" applyAlignment="1">
      <alignment vertical="top"/>
    </xf>
    <xf numFmtId="0" fontId="5" fillId="0" borderId="12" xfId="193" applyNumberFormat="1" applyFont="1" applyFill="1" applyBorder="1" applyAlignment="1" applyProtection="1">
      <alignment horizontal="justify" vertical="top" wrapText="1"/>
    </xf>
    <xf numFmtId="0" fontId="5" fillId="0" borderId="14" xfId="180" applyNumberFormat="1" applyFont="1" applyFill="1" applyBorder="1" applyAlignment="1" applyProtection="1">
      <alignment horizontal="justify" vertical="top" wrapText="1"/>
    </xf>
    <xf numFmtId="0" fontId="29" fillId="0" borderId="0" xfId="180" applyFont="1" applyFill="1"/>
    <xf numFmtId="0" fontId="34" fillId="0" borderId="0" xfId="180" applyFont="1" applyAlignment="1">
      <alignment vertical="center"/>
    </xf>
    <xf numFmtId="0" fontId="34" fillId="0" borderId="0" xfId="180" applyFont="1" applyBorder="1" applyAlignment="1">
      <alignment vertical="center"/>
    </xf>
    <xf numFmtId="4" fontId="5" fillId="30" borderId="0" xfId="180" applyNumberFormat="1" applyFont="1" applyFill="1" applyAlignment="1" applyProtection="1">
      <alignment vertical="top"/>
      <protection locked="0"/>
    </xf>
    <xf numFmtId="0" fontId="5" fillId="30" borderId="0" xfId="180" applyFont="1" applyFill="1" applyAlignment="1"/>
    <xf numFmtId="0" fontId="4" fillId="0" borderId="0" xfId="180" applyNumberFormat="1" applyFont="1" applyFill="1" applyAlignment="1" applyProtection="1">
      <alignment horizontal="justify" vertical="top" wrapText="1"/>
    </xf>
    <xf numFmtId="0" fontId="5" fillId="0" borderId="0" xfId="180" applyFont="1" applyFill="1" applyAlignment="1" applyProtection="1">
      <alignment horizontal="center" vertical="top" wrapText="1" shrinkToFit="1"/>
    </xf>
    <xf numFmtId="0" fontId="5" fillId="0" borderId="0" xfId="0" applyFont="1" applyFill="1" applyBorder="1" applyAlignment="1">
      <alignment vertical="center" wrapText="1"/>
    </xf>
    <xf numFmtId="0" fontId="5" fillId="0" borderId="0" xfId="0" applyFont="1" applyFill="1" applyBorder="1" applyAlignment="1">
      <alignment wrapText="1"/>
    </xf>
    <xf numFmtId="3" fontId="5" fillId="0" borderId="0" xfId="180" applyNumberFormat="1" applyFont="1" applyFill="1" applyAlignment="1">
      <alignment horizontal="center" vertical="top" wrapText="1"/>
    </xf>
    <xf numFmtId="0" fontId="5" fillId="0" borderId="0" xfId="180" applyNumberFormat="1" applyFont="1" applyFill="1" applyAlignment="1" applyProtection="1">
      <alignment horizontal="justify" vertical="top" wrapText="1"/>
    </xf>
    <xf numFmtId="4" fontId="5" fillId="0" borderId="0" xfId="180" applyNumberFormat="1" applyFont="1" applyFill="1" applyAlignment="1" applyProtection="1">
      <alignment horizontal="center" vertical="top" wrapText="1" shrinkToFit="1"/>
    </xf>
    <xf numFmtId="4" fontId="5" fillId="0" borderId="0" xfId="180" applyNumberFormat="1" applyFont="1" applyFill="1" applyAlignment="1" applyProtection="1">
      <alignment horizontal="right" vertical="top" wrapText="1" shrinkToFit="1"/>
      <protection locked="0"/>
    </xf>
    <xf numFmtId="166" fontId="5" fillId="0" borderId="0" xfId="180" applyNumberFormat="1" applyFont="1" applyFill="1" applyAlignment="1" applyProtection="1">
      <alignment horizontal="right" vertical="top" wrapText="1" shrinkToFit="1"/>
      <protection locked="0"/>
    </xf>
    <xf numFmtId="0" fontId="5" fillId="0" borderId="0" xfId="180" applyFont="1" applyFill="1" applyAlignment="1" applyProtection="1">
      <alignment wrapText="1"/>
      <protection locked="0"/>
    </xf>
    <xf numFmtId="4" fontId="5" fillId="0" borderId="0" xfId="180" applyNumberFormat="1" applyFont="1" applyBorder="1" applyProtection="1">
      <protection locked="0"/>
    </xf>
    <xf numFmtId="0" fontId="5" fillId="0" borderId="0" xfId="180" applyFont="1" applyBorder="1" applyProtection="1">
      <protection locked="0"/>
    </xf>
    <xf numFmtId="4" fontId="5" fillId="0" borderId="0" xfId="180" applyNumberFormat="1" applyFont="1" applyAlignment="1" applyProtection="1">
      <alignment vertical="top"/>
      <protection locked="0"/>
    </xf>
    <xf numFmtId="0" fontId="5" fillId="0" borderId="0" xfId="180" applyFont="1" applyAlignment="1" applyProtection="1">
      <alignment vertical="top"/>
      <protection locked="0"/>
    </xf>
    <xf numFmtId="4" fontId="5" fillId="0" borderId="0" xfId="180" applyNumberFormat="1" applyFont="1" applyFill="1" applyAlignment="1" applyProtection="1">
      <alignment vertical="top"/>
      <protection locked="0"/>
    </xf>
    <xf numFmtId="0" fontId="5" fillId="0" borderId="0" xfId="180" applyFont="1" applyFill="1" applyAlignment="1" applyProtection="1">
      <alignment vertical="top"/>
      <protection locked="0"/>
    </xf>
    <xf numFmtId="0" fontId="5" fillId="0" borderId="12" xfId="195" applyNumberFormat="1" applyFont="1" applyFill="1" applyBorder="1" applyAlignment="1" applyProtection="1">
      <alignment horizontal="justify" vertical="top" wrapText="1"/>
    </xf>
    <xf numFmtId="0" fontId="5" fillId="0" borderId="12" xfId="195" applyFont="1" applyFill="1" applyBorder="1" applyAlignment="1" applyProtection="1">
      <alignment horizontal="center" vertical="top" shrinkToFit="1"/>
    </xf>
    <xf numFmtId="0" fontId="5" fillId="0" borderId="14" xfId="195" applyNumberFormat="1" applyFont="1" applyFill="1" applyBorder="1" applyAlignment="1" applyProtection="1">
      <alignment horizontal="justify" vertical="top" wrapText="1"/>
    </xf>
    <xf numFmtId="4" fontId="5" fillId="0" borderId="0" xfId="195" applyNumberFormat="1" applyFont="1" applyBorder="1" applyProtection="1">
      <protection locked="0"/>
    </xf>
    <xf numFmtId="0" fontId="5" fillId="0" borderId="0" xfId="195" applyFont="1" applyBorder="1" applyProtection="1">
      <protection locked="0"/>
    </xf>
    <xf numFmtId="0" fontId="5" fillId="0" borderId="15" xfId="195" applyNumberFormat="1" applyFont="1" applyFill="1" applyBorder="1" applyAlignment="1" applyProtection="1">
      <alignment horizontal="justify" vertical="top" wrapText="1"/>
    </xf>
    <xf numFmtId="0" fontId="5" fillId="0" borderId="15" xfId="195" applyFont="1" applyFill="1" applyBorder="1" applyAlignment="1" applyProtection="1">
      <alignment horizontal="center" vertical="top" shrinkToFit="1"/>
    </xf>
    <xf numFmtId="4" fontId="5" fillId="30" borderId="0" xfId="180" applyNumberFormat="1" applyFont="1" applyFill="1" applyProtection="1">
      <protection locked="0"/>
    </xf>
    <xf numFmtId="0" fontId="5" fillId="0" borderId="0" xfId="180" applyFont="1" applyProtection="1">
      <protection locked="0"/>
    </xf>
    <xf numFmtId="4" fontId="4" fillId="0" borderId="26" xfId="180" applyNumberFormat="1" applyFont="1" applyFill="1" applyBorder="1" applyAlignment="1" applyProtection="1">
      <alignment horizontal="center" vertical="center" shrinkToFit="1"/>
    </xf>
    <xf numFmtId="4" fontId="4" fillId="0" borderId="27" xfId="180" applyNumberFormat="1" applyFont="1" applyFill="1" applyBorder="1" applyAlignment="1" applyProtection="1">
      <alignment horizontal="right" vertical="center" shrinkToFit="1"/>
    </xf>
    <xf numFmtId="49" fontId="4" fillId="0" borderId="15" xfId="180" applyNumberFormat="1" applyFont="1" applyFill="1" applyBorder="1" applyAlignment="1" applyProtection="1">
      <alignment horizontal="center" vertical="top" wrapText="1"/>
    </xf>
    <xf numFmtId="0" fontId="4" fillId="0" borderId="15" xfId="180" applyNumberFormat="1" applyFont="1" applyFill="1" applyBorder="1" applyAlignment="1" applyProtection="1">
      <alignment horizontal="justify" vertical="top" wrapText="1"/>
    </xf>
    <xf numFmtId="0" fontId="4" fillId="0" borderId="15" xfId="180" applyFont="1" applyFill="1" applyBorder="1" applyAlignment="1" applyProtection="1">
      <alignment horizontal="center" vertical="top" shrinkToFit="1"/>
    </xf>
    <xf numFmtId="0" fontId="4" fillId="31" borderId="17" xfId="180" applyNumberFormat="1" applyFont="1" applyFill="1" applyBorder="1" applyAlignment="1" applyProtection="1">
      <alignment horizontal="center" vertical="center"/>
    </xf>
    <xf numFmtId="0" fontId="4" fillId="31" borderId="16" xfId="180" applyNumberFormat="1" applyFont="1" applyFill="1" applyBorder="1" applyAlignment="1" applyProtection="1">
      <alignment horizontal="justify" vertical="center"/>
    </xf>
    <xf numFmtId="170" fontId="5" fillId="0" borderId="14" xfId="180" applyNumberFormat="1" applyFont="1" applyFill="1" applyBorder="1" applyAlignment="1" applyProtection="1">
      <alignment horizontal="center" vertical="top" wrapText="1"/>
    </xf>
    <xf numFmtId="49" fontId="5" fillId="0" borderId="18" xfId="195" applyNumberFormat="1" applyFont="1" applyFill="1" applyBorder="1" applyAlignment="1" applyProtection="1">
      <alignment horizontal="center" vertical="top" wrapText="1"/>
    </xf>
    <xf numFmtId="4" fontId="4" fillId="31" borderId="16" xfId="180" applyNumberFormat="1" applyFont="1" applyFill="1" applyBorder="1" applyAlignment="1" applyProtection="1">
      <alignment horizontal="right" vertical="center" shrinkToFit="1"/>
    </xf>
    <xf numFmtId="49" fontId="5" fillId="0" borderId="20" xfId="195" applyNumberFormat="1" applyFont="1" applyFill="1" applyBorder="1" applyAlignment="1" applyProtection="1">
      <alignment horizontal="center" vertical="top" wrapText="1"/>
    </xf>
    <xf numFmtId="0" fontId="5" fillId="30" borderId="0" xfId="180" applyFont="1" applyFill="1" applyProtection="1">
      <protection locked="0"/>
    </xf>
    <xf numFmtId="0" fontId="5" fillId="30" borderId="0" xfId="180" applyFont="1" applyFill="1"/>
    <xf numFmtId="4" fontId="5" fillId="0" borderId="0" xfId="0" applyNumberFormat="1" applyFont="1" applyAlignment="1">
      <alignment vertical="top"/>
    </xf>
    <xf numFmtId="4" fontId="5" fillId="30" borderId="0" xfId="180" applyNumberFormat="1" applyFont="1" applyFill="1"/>
    <xf numFmtId="4" fontId="5" fillId="30" borderId="0" xfId="180" applyNumberFormat="1" applyFont="1" applyFill="1" applyBorder="1"/>
    <xf numFmtId="0" fontId="5" fillId="30" borderId="0" xfId="180" applyFont="1" applyFill="1" applyBorder="1"/>
    <xf numFmtId="0" fontId="5" fillId="0" borderId="0" xfId="180" applyFont="1" applyBorder="1"/>
    <xf numFmtId="170" fontId="4" fillId="0" borderId="18" xfId="180" applyNumberFormat="1" applyFont="1" applyFill="1" applyBorder="1" applyAlignment="1" applyProtection="1">
      <alignment horizontal="center" vertical="top" wrapText="1"/>
    </xf>
    <xf numFmtId="170" fontId="4" fillId="0" borderId="20" xfId="180" applyNumberFormat="1" applyFont="1" applyFill="1" applyBorder="1" applyAlignment="1" applyProtection="1">
      <alignment horizontal="center" vertical="top" wrapText="1"/>
    </xf>
    <xf numFmtId="170" fontId="5" fillId="0" borderId="18" xfId="180" applyNumberFormat="1" applyFont="1" applyFill="1" applyBorder="1" applyAlignment="1" applyProtection="1">
      <alignment horizontal="center" vertical="top" wrapText="1"/>
    </xf>
    <xf numFmtId="170" fontId="4" fillId="0" borderId="14" xfId="180" applyNumberFormat="1" applyFont="1" applyFill="1" applyBorder="1" applyAlignment="1" applyProtection="1">
      <alignment horizontal="center" vertical="top" wrapText="1"/>
    </xf>
    <xf numFmtId="49" fontId="33" fillId="0" borderId="36" xfId="180" applyNumberFormat="1" applyFont="1" applyFill="1" applyBorder="1" applyAlignment="1" applyProtection="1">
      <alignment horizontal="center" vertical="center" wrapText="1"/>
    </xf>
    <xf numFmtId="0" fontId="33" fillId="0" borderId="37" xfId="180" applyNumberFormat="1" applyFont="1" applyFill="1" applyBorder="1" applyAlignment="1" applyProtection="1">
      <alignment horizontal="left" vertical="center" wrapText="1"/>
    </xf>
    <xf numFmtId="49" fontId="33" fillId="0" borderId="35" xfId="180" applyNumberFormat="1" applyFont="1" applyFill="1" applyBorder="1" applyAlignment="1" applyProtection="1">
      <alignment horizontal="center" vertical="center" wrapText="1"/>
    </xf>
    <xf numFmtId="49" fontId="4" fillId="0" borderId="38" xfId="180" applyNumberFormat="1" applyFont="1" applyFill="1" applyBorder="1" applyAlignment="1" applyProtection="1">
      <alignment horizontal="center" vertical="center" wrapText="1"/>
    </xf>
    <xf numFmtId="0" fontId="5" fillId="0" borderId="33" xfId="180" applyNumberFormat="1" applyFont="1" applyFill="1" applyBorder="1" applyAlignment="1" applyProtection="1">
      <alignment horizontal="justify" vertical="top" wrapText="1"/>
    </xf>
    <xf numFmtId="49" fontId="4" fillId="0" borderId="41" xfId="180" applyNumberFormat="1" applyFont="1" applyFill="1" applyBorder="1" applyAlignment="1" applyProtection="1">
      <alignment horizontal="center" vertical="center" wrapText="1"/>
    </xf>
    <xf numFmtId="0" fontId="4" fillId="0" borderId="41" xfId="180" applyNumberFormat="1" applyFont="1" applyFill="1" applyBorder="1" applyAlignment="1" applyProtection="1">
      <alignment horizontal="center" vertical="center" wrapText="1"/>
    </xf>
    <xf numFmtId="0" fontId="4" fillId="31" borderId="16" xfId="180" applyNumberFormat="1" applyFont="1" applyFill="1" applyBorder="1" applyAlignment="1" applyProtection="1">
      <alignment horizontal="center" vertical="top" shrinkToFit="1"/>
    </xf>
    <xf numFmtId="4" fontId="4" fillId="31" borderId="16" xfId="180" applyNumberFormat="1" applyFont="1" applyFill="1" applyBorder="1" applyAlignment="1" applyProtection="1">
      <alignment horizontal="center" vertical="top" shrinkToFit="1"/>
    </xf>
    <xf numFmtId="0" fontId="5" fillId="0" borderId="14" xfId="180" applyFont="1" applyFill="1" applyBorder="1" applyAlignment="1" applyProtection="1">
      <alignment horizontal="center" vertical="top" shrinkToFit="1"/>
    </xf>
    <xf numFmtId="4" fontId="4" fillId="0" borderId="27" xfId="180" applyNumberFormat="1" applyFont="1" applyFill="1" applyBorder="1" applyAlignment="1" applyProtection="1">
      <alignment horizontal="center" vertical="top" shrinkToFit="1"/>
    </xf>
    <xf numFmtId="0" fontId="4" fillId="0" borderId="14" xfId="180" applyFont="1" applyFill="1" applyBorder="1" applyAlignment="1" applyProtection="1">
      <alignment horizontal="center" vertical="top" wrapText="1" shrinkToFit="1"/>
    </xf>
    <xf numFmtId="0" fontId="5" fillId="0" borderId="15" xfId="180" applyFont="1" applyFill="1" applyBorder="1" applyAlignment="1" applyProtection="1">
      <alignment horizontal="center" vertical="top" wrapText="1" shrinkToFit="1"/>
    </xf>
    <xf numFmtId="0" fontId="5" fillId="0" borderId="14" xfId="180" applyFont="1" applyFill="1" applyBorder="1" applyAlignment="1" applyProtection="1">
      <alignment horizontal="center" vertical="top" wrapText="1" shrinkToFit="1"/>
    </xf>
    <xf numFmtId="0" fontId="38" fillId="0" borderId="0" xfId="180" applyFont="1" applyAlignment="1">
      <alignment vertical="top"/>
    </xf>
    <xf numFmtId="165" fontId="4" fillId="31" borderId="16" xfId="129" applyFont="1" applyFill="1" applyBorder="1" applyAlignment="1" applyProtection="1">
      <alignment horizontal="center" vertical="top" shrinkToFit="1"/>
    </xf>
    <xf numFmtId="165" fontId="4" fillId="31" borderId="16" xfId="129" applyFont="1" applyFill="1" applyBorder="1" applyAlignment="1" applyProtection="1">
      <alignment horizontal="center" vertical="top" shrinkToFit="1"/>
      <protection locked="0"/>
    </xf>
    <xf numFmtId="165" fontId="4" fillId="31" borderId="47" xfId="129" applyFont="1" applyFill="1" applyBorder="1" applyAlignment="1" applyProtection="1">
      <alignment horizontal="center" vertical="top" shrinkToFit="1"/>
      <protection locked="0"/>
    </xf>
    <xf numFmtId="165" fontId="5" fillId="0" borderId="15" xfId="129" applyFont="1" applyFill="1" applyBorder="1" applyAlignment="1" applyProtection="1">
      <alignment horizontal="center" vertical="top" shrinkToFit="1"/>
    </xf>
    <xf numFmtId="165" fontId="5" fillId="0" borderId="15" xfId="129" applyFont="1" applyFill="1" applyBorder="1" applyAlignment="1" applyProtection="1">
      <alignment horizontal="center" vertical="top" shrinkToFit="1"/>
      <protection locked="0"/>
    </xf>
    <xf numFmtId="165" fontId="5" fillId="0" borderId="12" xfId="129" applyFont="1" applyFill="1" applyBorder="1" applyAlignment="1" applyProtection="1">
      <alignment horizontal="center" vertical="top" shrinkToFit="1"/>
    </xf>
    <xf numFmtId="165" fontId="32" fillId="0" borderId="12" xfId="129" applyFont="1" applyBorder="1" applyAlignment="1" applyProtection="1">
      <alignment horizontal="center" vertical="top" shrinkToFit="1"/>
      <protection locked="0"/>
    </xf>
    <xf numFmtId="165" fontId="5" fillId="0" borderId="14" xfId="129" applyFont="1" applyFill="1" applyBorder="1" applyAlignment="1" applyProtection="1">
      <alignment horizontal="center" vertical="top" shrinkToFit="1"/>
    </xf>
    <xf numFmtId="165" fontId="5" fillId="0" borderId="14" xfId="129" applyFont="1" applyFill="1" applyBorder="1" applyAlignment="1" applyProtection="1">
      <alignment horizontal="center" vertical="top" shrinkToFit="1"/>
      <protection locked="0"/>
    </xf>
    <xf numFmtId="165" fontId="4" fillId="0" borderId="27" xfId="129" applyFont="1" applyFill="1" applyBorder="1" applyAlignment="1" applyProtection="1">
      <alignment horizontal="center" vertical="top" shrinkToFit="1"/>
    </xf>
    <xf numFmtId="165" fontId="4" fillId="0" borderId="27" xfId="129" applyFont="1" applyFill="1" applyBorder="1" applyAlignment="1" applyProtection="1">
      <alignment horizontal="center" vertical="top" shrinkToFit="1"/>
      <protection locked="0"/>
    </xf>
    <xf numFmtId="165" fontId="5" fillId="0" borderId="30" xfId="129" applyFont="1" applyFill="1" applyBorder="1" applyAlignment="1" applyProtection="1">
      <alignment horizontal="center" vertical="top" shrinkToFit="1"/>
      <protection locked="0"/>
    </xf>
    <xf numFmtId="165" fontId="5" fillId="0" borderId="32" xfId="129" applyFont="1" applyFill="1" applyBorder="1" applyAlignment="1" applyProtection="1">
      <alignment horizontal="center" vertical="top" shrinkToFit="1"/>
      <protection locked="0"/>
    </xf>
    <xf numFmtId="165" fontId="5" fillId="0" borderId="33" xfId="129" applyFont="1" applyFill="1" applyBorder="1" applyAlignment="1" applyProtection="1">
      <alignment horizontal="center" vertical="top" shrinkToFit="1"/>
      <protection locked="0"/>
    </xf>
    <xf numFmtId="165" fontId="5" fillId="0" borderId="44" xfId="129" applyFont="1" applyBorder="1" applyAlignment="1" applyProtection="1">
      <alignment horizontal="center" vertical="top" wrapText="1"/>
      <protection locked="0"/>
    </xf>
    <xf numFmtId="165" fontId="5" fillId="0" borderId="14" xfId="129" applyFont="1" applyFill="1" applyBorder="1" applyAlignment="1" applyProtection="1">
      <alignment horizontal="center" vertical="top" wrapText="1" shrinkToFit="1"/>
    </xf>
    <xf numFmtId="165" fontId="4" fillId="0" borderId="14" xfId="129" applyFont="1" applyFill="1" applyBorder="1" applyAlignment="1" applyProtection="1">
      <alignment horizontal="center" vertical="top" wrapText="1" shrinkToFit="1"/>
    </xf>
    <xf numFmtId="165" fontId="5" fillId="0" borderId="15" xfId="129" applyFont="1" applyFill="1" applyBorder="1" applyAlignment="1" applyProtection="1">
      <alignment horizontal="center" vertical="top" wrapText="1" shrinkToFit="1"/>
    </xf>
    <xf numFmtId="165" fontId="5" fillId="0" borderId="14" xfId="129" applyFont="1" applyFill="1" applyBorder="1" applyAlignment="1" applyProtection="1">
      <alignment horizontal="center" vertical="top" wrapText="1" shrinkToFit="1"/>
      <protection locked="0"/>
    </xf>
    <xf numFmtId="165" fontId="33" fillId="26" borderId="16" xfId="129" applyFont="1" applyFill="1" applyBorder="1" applyAlignment="1" applyProtection="1">
      <alignment horizontal="center" vertical="top" shrinkToFit="1"/>
      <protection locked="0"/>
    </xf>
    <xf numFmtId="165" fontId="4" fillId="26" borderId="16" xfId="129" applyFont="1" applyFill="1" applyBorder="1" applyAlignment="1" applyProtection="1">
      <alignment horizontal="center" vertical="top" shrinkToFit="1"/>
      <protection locked="0"/>
    </xf>
    <xf numFmtId="165" fontId="5" fillId="0" borderId="13" xfId="129" applyFont="1" applyFill="1" applyBorder="1" applyAlignment="1" applyProtection="1">
      <alignment horizontal="center" vertical="top" shrinkToFit="1"/>
      <protection locked="0"/>
    </xf>
    <xf numFmtId="165" fontId="4" fillId="26" borderId="24" xfId="129" applyFont="1" applyFill="1" applyBorder="1" applyAlignment="1" applyProtection="1">
      <alignment horizontal="center" vertical="top" shrinkToFit="1"/>
      <protection locked="0"/>
    </xf>
    <xf numFmtId="165" fontId="4" fillId="0" borderId="24" xfId="129" applyFont="1" applyFill="1" applyBorder="1" applyAlignment="1" applyProtection="1">
      <alignment horizontal="center" vertical="top" shrinkToFit="1"/>
      <protection locked="0"/>
    </xf>
    <xf numFmtId="0" fontId="5" fillId="0" borderId="13" xfId="180" applyFont="1" applyFill="1" applyBorder="1" applyAlignment="1" applyProtection="1">
      <alignment horizontal="center" vertical="top" shrinkToFit="1"/>
    </xf>
    <xf numFmtId="165" fontId="5" fillId="0" borderId="13" xfId="129" applyFont="1" applyFill="1" applyBorder="1" applyAlignment="1" applyProtection="1">
      <alignment horizontal="center" vertical="top" shrinkToFit="1"/>
    </xf>
    <xf numFmtId="0" fontId="4" fillId="0" borderId="0" xfId="180" applyFont="1" applyAlignment="1" applyProtection="1">
      <alignment horizontal="center" vertical="top" shrinkToFit="1"/>
      <protection locked="0"/>
    </xf>
    <xf numFmtId="0" fontId="5" fillId="0" borderId="0" xfId="180"/>
    <xf numFmtId="3" fontId="4" fillId="26" borderId="16" xfId="180" applyNumberFormat="1" applyFont="1" applyFill="1" applyBorder="1" applyAlignment="1" applyProtection="1">
      <alignment horizontal="center" vertical="top" shrinkToFit="1"/>
      <protection locked="0"/>
    </xf>
    <xf numFmtId="0" fontId="5" fillId="0" borderId="0" xfId="180" applyAlignment="1">
      <alignment vertical="top"/>
    </xf>
    <xf numFmtId="3" fontId="4" fillId="0" borderId="14" xfId="180" applyNumberFormat="1" applyFont="1" applyBorder="1" applyAlignment="1" applyProtection="1">
      <alignment horizontal="center" vertical="top" shrinkToFit="1"/>
      <protection locked="0"/>
    </xf>
    <xf numFmtId="173" fontId="5" fillId="0" borderId="12" xfId="132" applyNumberFormat="1" applyFont="1" applyFill="1" applyBorder="1" applyAlignment="1" applyProtection="1">
      <alignment horizontal="center" vertical="top" shrinkToFit="1"/>
      <protection locked="0"/>
    </xf>
    <xf numFmtId="4" fontId="5" fillId="30" borderId="0" xfId="180" applyNumberFormat="1" applyFill="1"/>
    <xf numFmtId="0" fontId="5" fillId="30" borderId="0" xfId="180" applyFill="1"/>
    <xf numFmtId="173" fontId="5" fillId="0" borderId="14" xfId="132" applyNumberFormat="1" applyFont="1" applyFill="1" applyBorder="1" applyAlignment="1" applyProtection="1">
      <alignment horizontal="center" vertical="top" shrinkToFit="1"/>
      <protection locked="0"/>
    </xf>
    <xf numFmtId="173" fontId="5" fillId="0" borderId="13" xfId="132" applyNumberFormat="1" applyFont="1" applyFill="1" applyBorder="1" applyAlignment="1" applyProtection="1">
      <alignment horizontal="center" vertical="top" shrinkToFit="1"/>
      <protection locked="0"/>
    </xf>
    <xf numFmtId="0" fontId="42" fillId="0" borderId="13" xfId="0" applyFont="1" applyBorder="1" applyAlignment="1" applyProtection="1">
      <alignment horizontal="center" vertical="center" wrapText="1"/>
      <protection locked="0"/>
    </xf>
    <xf numFmtId="0" fontId="42" fillId="0" borderId="0" xfId="0" applyFont="1" applyAlignment="1">
      <alignment horizontal="left"/>
    </xf>
    <xf numFmtId="0" fontId="42" fillId="0" borderId="0" xfId="0" applyFont="1"/>
    <xf numFmtId="0" fontId="43" fillId="0" borderId="0" xfId="0" applyFont="1" applyAlignment="1">
      <alignment horizontal="center"/>
    </xf>
    <xf numFmtId="0" fontId="44" fillId="0" borderId="0" xfId="0" applyFont="1"/>
    <xf numFmtId="3" fontId="5" fillId="0" borderId="13" xfId="132" applyNumberFormat="1" applyFont="1" applyFill="1" applyBorder="1" applyAlignment="1" applyProtection="1">
      <alignment horizontal="center" vertical="top" shrinkToFit="1"/>
      <protection locked="0"/>
    </xf>
    <xf numFmtId="173" fontId="45" fillId="0" borderId="12" xfId="132" applyNumberFormat="1" applyFont="1" applyFill="1" applyBorder="1" applyAlignment="1" applyProtection="1">
      <alignment horizontal="center" vertical="top" shrinkToFit="1"/>
      <protection locked="0"/>
    </xf>
    <xf numFmtId="173" fontId="45" fillId="0" borderId="14" xfId="132" applyNumberFormat="1" applyFont="1" applyFill="1" applyBorder="1" applyAlignment="1" applyProtection="1">
      <alignment horizontal="center" vertical="top" shrinkToFit="1"/>
      <protection locked="0"/>
    </xf>
    <xf numFmtId="173" fontId="45" fillId="0" borderId="13" xfId="132" applyNumberFormat="1" applyFont="1" applyFill="1" applyBorder="1" applyAlignment="1" applyProtection="1">
      <alignment horizontal="center" vertical="top" shrinkToFit="1"/>
      <protection locked="0"/>
    </xf>
    <xf numFmtId="4" fontId="46" fillId="30" borderId="0" xfId="180" applyNumberFormat="1" applyFont="1" applyFill="1"/>
    <xf numFmtId="3" fontId="45" fillId="0" borderId="12" xfId="132" applyNumberFormat="1" applyFont="1" applyFill="1" applyBorder="1" applyAlignment="1" applyProtection="1">
      <alignment horizontal="center" vertical="top" shrinkToFit="1"/>
      <protection locked="0"/>
    </xf>
    <xf numFmtId="3" fontId="45" fillId="0" borderId="14" xfId="132" applyNumberFormat="1" applyFont="1" applyFill="1" applyBorder="1" applyAlignment="1" applyProtection="1">
      <alignment horizontal="center" vertical="top" shrinkToFit="1"/>
      <protection locked="0"/>
    </xf>
    <xf numFmtId="3" fontId="45" fillId="0" borderId="15" xfId="132" applyNumberFormat="1" applyFont="1" applyFill="1" applyBorder="1" applyAlignment="1" applyProtection="1">
      <alignment horizontal="center" vertical="top" shrinkToFit="1"/>
      <protection locked="0"/>
    </xf>
    <xf numFmtId="173" fontId="5" fillId="0" borderId="15" xfId="132" applyNumberFormat="1" applyFont="1" applyFill="1" applyBorder="1" applyAlignment="1" applyProtection="1">
      <alignment horizontal="center" vertical="top" shrinkToFit="1"/>
      <protection locked="0"/>
    </xf>
    <xf numFmtId="0" fontId="4" fillId="26" borderId="24" xfId="180" applyFont="1" applyFill="1" applyBorder="1" applyAlignment="1" applyProtection="1">
      <alignment horizontal="center" vertical="top" shrinkToFit="1"/>
      <protection locked="0"/>
    </xf>
    <xf numFmtId="3" fontId="33" fillId="26" borderId="16" xfId="180" applyNumberFormat="1" applyFont="1" applyFill="1" applyBorder="1" applyAlignment="1" applyProtection="1">
      <alignment horizontal="center" vertical="top" shrinkToFit="1"/>
      <protection locked="0"/>
    </xf>
    <xf numFmtId="0" fontId="46" fillId="0" borderId="0" xfId="180" applyFont="1"/>
    <xf numFmtId="0" fontId="48" fillId="0" borderId="0" xfId="180" applyFont="1"/>
    <xf numFmtId="0" fontId="4" fillId="0" borderId="24" xfId="180" applyFont="1" applyBorder="1" applyAlignment="1" applyProtection="1">
      <alignment horizontal="center" vertical="top" shrinkToFit="1"/>
      <protection locked="0"/>
    </xf>
    <xf numFmtId="3" fontId="45" fillId="0" borderId="34" xfId="132" applyNumberFormat="1" applyFont="1" applyFill="1" applyBorder="1" applyAlignment="1" applyProtection="1">
      <alignment horizontal="center" vertical="top" shrinkToFit="1"/>
      <protection locked="0"/>
    </xf>
    <xf numFmtId="173" fontId="45" fillId="0" borderId="32" xfId="132" applyNumberFormat="1" applyFont="1" applyFill="1" applyBorder="1" applyAlignment="1" applyProtection="1">
      <alignment horizontal="center" vertical="top" shrinkToFit="1"/>
      <protection locked="0"/>
    </xf>
    <xf numFmtId="3" fontId="45" fillId="0" borderId="13" xfId="132" applyNumberFormat="1" applyFont="1" applyFill="1" applyBorder="1" applyAlignment="1" applyProtection="1">
      <alignment horizontal="center" vertical="top" shrinkToFit="1"/>
      <protection locked="0"/>
    </xf>
    <xf numFmtId="3" fontId="5" fillId="0" borderId="14" xfId="132" applyNumberFormat="1" applyFont="1" applyFill="1" applyBorder="1" applyAlignment="1" applyProtection="1">
      <alignment horizontal="center" vertical="top" shrinkToFit="1"/>
      <protection locked="0"/>
    </xf>
    <xf numFmtId="3" fontId="33" fillId="30" borderId="14" xfId="180" applyNumberFormat="1" applyFont="1" applyFill="1" applyBorder="1" applyAlignment="1" applyProtection="1">
      <alignment horizontal="center" vertical="top" shrinkToFit="1"/>
      <protection locked="0"/>
    </xf>
    <xf numFmtId="0" fontId="5" fillId="0" borderId="0" xfId="180" applyFont="1"/>
    <xf numFmtId="49" fontId="5" fillId="0" borderId="12" xfId="180" applyNumberFormat="1" applyFont="1" applyFill="1" applyBorder="1" applyAlignment="1" applyProtection="1">
      <alignment horizontal="center" vertical="top" wrapText="1"/>
    </xf>
    <xf numFmtId="0" fontId="5" fillId="0" borderId="14" xfId="195" applyFont="1" applyFill="1" applyBorder="1" applyAlignment="1" applyProtection="1">
      <alignment horizontal="center" vertical="top" shrinkToFit="1"/>
    </xf>
    <xf numFmtId="165" fontId="4" fillId="29" borderId="23" xfId="129" applyFont="1" applyFill="1" applyBorder="1" applyAlignment="1" applyProtection="1">
      <alignment horizontal="center" vertical="top" wrapText="1"/>
      <protection locked="0"/>
    </xf>
    <xf numFmtId="165" fontId="5" fillId="0" borderId="12" xfId="129" applyFont="1" applyFill="1" applyBorder="1" applyAlignment="1" applyProtection="1">
      <alignment horizontal="center" vertical="top" shrinkToFit="1"/>
      <protection locked="0"/>
    </xf>
    <xf numFmtId="165" fontId="4" fillId="26" borderId="47" xfId="129" applyFont="1" applyFill="1" applyBorder="1" applyAlignment="1" applyProtection="1">
      <alignment horizontal="center" vertical="top" shrinkToFit="1"/>
      <protection locked="0"/>
    </xf>
    <xf numFmtId="165" fontId="32" fillId="0" borderId="14" xfId="129" applyFont="1" applyBorder="1" applyAlignment="1" applyProtection="1">
      <alignment horizontal="center" vertical="top" shrinkToFit="1"/>
      <protection locked="0"/>
    </xf>
    <xf numFmtId="165" fontId="32" fillId="0" borderId="15" xfId="129" applyFont="1" applyBorder="1" applyAlignment="1" applyProtection="1">
      <alignment horizontal="center" vertical="top" shrinkToFit="1"/>
      <protection locked="0"/>
    </xf>
    <xf numFmtId="165" fontId="5" fillId="0" borderId="29" xfId="129" applyFont="1" applyFill="1" applyBorder="1" applyAlignment="1" applyProtection="1">
      <alignment horizontal="center" vertical="top" shrinkToFit="1"/>
      <protection locked="0"/>
    </xf>
    <xf numFmtId="165" fontId="4" fillId="32" borderId="25" xfId="129" applyFont="1" applyFill="1" applyBorder="1" applyAlignment="1" applyProtection="1">
      <alignment horizontal="center" vertical="top" shrinkToFit="1"/>
      <protection locked="0"/>
    </xf>
    <xf numFmtId="165" fontId="4" fillId="0" borderId="39" xfId="129" applyFont="1" applyFill="1" applyBorder="1" applyAlignment="1" applyProtection="1">
      <alignment horizontal="center" vertical="top" shrinkToFit="1"/>
      <protection locked="0"/>
    </xf>
    <xf numFmtId="165" fontId="4" fillId="0" borderId="40" xfId="129" applyFont="1" applyFill="1" applyBorder="1" applyAlignment="1" applyProtection="1">
      <alignment horizontal="center" vertical="top" shrinkToFit="1"/>
      <protection locked="0"/>
    </xf>
    <xf numFmtId="165" fontId="5" fillId="0" borderId="0" xfId="129" applyFont="1" applyFill="1" applyAlignment="1" applyProtection="1">
      <alignment horizontal="center" vertical="top" shrinkToFit="1"/>
      <protection locked="0"/>
    </xf>
    <xf numFmtId="165" fontId="4" fillId="0" borderId="0" xfId="129" applyFont="1" applyBorder="1" applyAlignment="1" applyProtection="1">
      <alignment horizontal="center" vertical="top" shrinkToFit="1"/>
      <protection locked="0"/>
    </xf>
    <xf numFmtId="165" fontId="4" fillId="30" borderId="14" xfId="129" applyFont="1" applyFill="1" applyBorder="1" applyAlignment="1" applyProtection="1">
      <alignment horizontal="center" vertical="top" shrinkToFit="1"/>
      <protection locked="0"/>
    </xf>
    <xf numFmtId="165" fontId="5" fillId="0" borderId="42" xfId="129" applyFont="1" applyFill="1" applyBorder="1" applyAlignment="1" applyProtection="1">
      <alignment horizontal="center" vertical="top" wrapText="1"/>
      <protection locked="0"/>
    </xf>
    <xf numFmtId="165" fontId="5" fillId="0" borderId="43" xfId="129" applyFont="1" applyFill="1" applyBorder="1" applyAlignment="1" applyProtection="1">
      <alignment horizontal="center" vertical="top" wrapText="1"/>
      <protection locked="0"/>
    </xf>
    <xf numFmtId="165" fontId="5" fillId="0" borderId="12" xfId="129" applyFont="1" applyBorder="1" applyAlignment="1" applyProtection="1">
      <alignment horizontal="center" vertical="top" wrapText="1" shrinkToFit="1"/>
      <protection locked="0"/>
    </xf>
    <xf numFmtId="165" fontId="5" fillId="0" borderId="14" xfId="129" applyFont="1" applyBorder="1" applyAlignment="1" applyProtection="1">
      <alignment horizontal="center" vertical="top" wrapText="1" shrinkToFit="1"/>
      <protection locked="0"/>
    </xf>
    <xf numFmtId="165" fontId="5" fillId="0" borderId="15" xfId="129" applyFont="1" applyBorder="1" applyAlignment="1" applyProtection="1">
      <alignment horizontal="center" vertical="top" wrapText="1" shrinkToFit="1"/>
      <protection locked="0"/>
    </xf>
    <xf numFmtId="165" fontId="5" fillId="0" borderId="43" xfId="129" applyFont="1" applyBorder="1" applyAlignment="1" applyProtection="1">
      <alignment horizontal="center" vertical="top" wrapText="1"/>
      <protection locked="0"/>
    </xf>
    <xf numFmtId="165" fontId="5" fillId="0" borderId="30" xfId="129" applyFont="1" applyBorder="1" applyAlignment="1" applyProtection="1">
      <alignment horizontal="center" vertical="top" wrapText="1" shrinkToFit="1"/>
      <protection locked="0"/>
    </xf>
    <xf numFmtId="165" fontId="5" fillId="0" borderId="32" xfId="129" applyFont="1" applyBorder="1" applyAlignment="1" applyProtection="1">
      <alignment horizontal="center" vertical="top" wrapText="1" shrinkToFit="1"/>
      <protection locked="0"/>
    </xf>
    <xf numFmtId="165" fontId="5" fillId="0" borderId="33" xfId="129" applyFont="1" applyBorder="1" applyAlignment="1" applyProtection="1">
      <alignment horizontal="center" vertical="top" wrapText="1" shrinkToFit="1"/>
      <protection locked="0"/>
    </xf>
    <xf numFmtId="165" fontId="5" fillId="0" borderId="12" xfId="129" applyFont="1" applyFill="1" applyBorder="1" applyAlignment="1" applyProtection="1">
      <alignment horizontal="center" vertical="top" wrapText="1" shrinkToFit="1"/>
      <protection locked="0"/>
    </xf>
    <xf numFmtId="165" fontId="4" fillId="0" borderId="14" xfId="129" applyFont="1" applyFill="1" applyBorder="1" applyAlignment="1" applyProtection="1">
      <alignment horizontal="center" vertical="top" wrapText="1" shrinkToFit="1"/>
      <protection locked="0"/>
    </xf>
    <xf numFmtId="165" fontId="5" fillId="0" borderId="15" xfId="129" applyFont="1" applyFill="1" applyBorder="1" applyAlignment="1" applyProtection="1">
      <alignment horizontal="center" vertical="top" wrapText="1" shrinkToFit="1"/>
      <protection locked="0"/>
    </xf>
    <xf numFmtId="165" fontId="4" fillId="31" borderId="25" xfId="129" applyFont="1" applyFill="1" applyBorder="1" applyAlignment="1" applyProtection="1">
      <alignment horizontal="center" vertical="top" shrinkToFit="1"/>
      <protection locked="0"/>
    </xf>
    <xf numFmtId="165" fontId="4" fillId="0" borderId="25" xfId="129" applyFont="1" applyFill="1" applyBorder="1" applyAlignment="1" applyProtection="1">
      <alignment horizontal="center" vertical="top" shrinkToFit="1"/>
      <protection locked="0"/>
    </xf>
    <xf numFmtId="165" fontId="33" fillId="30" borderId="14" xfId="129" applyFont="1" applyFill="1" applyBorder="1" applyAlignment="1" applyProtection="1">
      <alignment horizontal="center" vertical="top" shrinkToFit="1"/>
      <protection locked="0"/>
    </xf>
    <xf numFmtId="165" fontId="33" fillId="27" borderId="25" xfId="129" applyFont="1" applyFill="1" applyBorder="1" applyAlignment="1" applyProtection="1">
      <alignment horizontal="center" vertical="top" shrinkToFit="1"/>
      <protection locked="0"/>
    </xf>
    <xf numFmtId="165" fontId="38" fillId="0" borderId="58" xfId="129" applyFont="1" applyFill="1" applyBorder="1" applyAlignment="1" applyProtection="1">
      <alignment horizontal="center" vertical="top" shrinkToFit="1"/>
      <protection locked="0"/>
    </xf>
    <xf numFmtId="165" fontId="38" fillId="0" borderId="53" xfId="129" applyFont="1" applyFill="1" applyBorder="1" applyAlignment="1" applyProtection="1">
      <alignment horizontal="center" vertical="top" shrinkToFit="1"/>
      <protection locked="0"/>
    </xf>
    <xf numFmtId="165" fontId="38" fillId="0" borderId="25" xfId="129" applyFont="1" applyFill="1" applyBorder="1" applyAlignment="1" applyProtection="1">
      <alignment horizontal="center" vertical="top" shrinkToFit="1"/>
      <protection locked="0"/>
    </xf>
    <xf numFmtId="49" fontId="28" fillId="29" borderId="22" xfId="194" applyNumberFormat="1" applyFont="1" applyFill="1" applyBorder="1" applyAlignment="1" applyProtection="1">
      <alignment horizontal="center" vertical="center" wrapText="1"/>
    </xf>
    <xf numFmtId="0" fontId="28" fillId="29" borderId="23" xfId="194" applyNumberFormat="1" applyFont="1" applyFill="1" applyBorder="1" applyAlignment="1" applyProtection="1">
      <alignment horizontal="center" vertical="center" wrapText="1"/>
    </xf>
    <xf numFmtId="4" fontId="28" fillId="29" borderId="23" xfId="194" applyNumberFormat="1" applyFont="1" applyFill="1" applyBorder="1" applyAlignment="1" applyProtection="1">
      <alignment horizontal="center" vertical="top" wrapText="1"/>
    </xf>
    <xf numFmtId="165" fontId="4" fillId="29" borderId="23" xfId="129" applyFont="1" applyFill="1" applyBorder="1" applyAlignment="1" applyProtection="1">
      <alignment horizontal="center" vertical="top" wrapText="1"/>
    </xf>
    <xf numFmtId="49" fontId="5" fillId="0" borderId="18" xfId="180" applyNumberFormat="1" applyFont="1" applyFill="1" applyBorder="1" applyAlignment="1" applyProtection="1">
      <alignment horizontal="center" vertical="top"/>
    </xf>
    <xf numFmtId="0" fontId="5" fillId="0" borderId="14" xfId="180" applyNumberFormat="1" applyFont="1" applyFill="1" applyBorder="1" applyAlignment="1" applyProtection="1">
      <alignment horizontal="justify" vertical="top"/>
    </xf>
    <xf numFmtId="4" fontId="5" fillId="0" borderId="14" xfId="180" applyNumberFormat="1" applyFont="1" applyFill="1" applyBorder="1" applyAlignment="1" applyProtection="1">
      <alignment horizontal="center" vertical="top" shrinkToFit="1"/>
    </xf>
    <xf numFmtId="49" fontId="4" fillId="26" borderId="17" xfId="180" applyNumberFormat="1" applyFont="1" applyFill="1" applyBorder="1" applyAlignment="1" applyProtection="1">
      <alignment horizontal="center" vertical="top"/>
    </xf>
    <xf numFmtId="0" fontId="4" fillId="26" borderId="16" xfId="180" applyFont="1" applyFill="1" applyBorder="1" applyAlignment="1" applyProtection="1">
      <alignment horizontal="justify" vertical="top"/>
    </xf>
    <xf numFmtId="0" fontId="4" fillId="26" borderId="16" xfId="180" applyFont="1" applyFill="1" applyBorder="1" applyAlignment="1" applyProtection="1">
      <alignment horizontal="center" vertical="top" shrinkToFit="1"/>
    </xf>
    <xf numFmtId="165" fontId="4" fillId="26" borderId="16" xfId="129" applyFont="1" applyFill="1" applyBorder="1" applyAlignment="1" applyProtection="1">
      <alignment horizontal="center" vertical="top" shrinkToFit="1"/>
    </xf>
    <xf numFmtId="49" fontId="4" fillId="0" borderId="18" xfId="180" applyNumberFormat="1" applyFont="1" applyFill="1" applyBorder="1" applyAlignment="1" applyProtection="1">
      <alignment horizontal="center" vertical="top" wrapText="1"/>
    </xf>
    <xf numFmtId="0" fontId="4" fillId="0" borderId="14" xfId="180" applyNumberFormat="1" applyFont="1" applyFill="1" applyBorder="1" applyAlignment="1" applyProtection="1">
      <alignment horizontal="justify" vertical="top" wrapText="1"/>
    </xf>
    <xf numFmtId="0" fontId="4" fillId="0" borderId="14" xfId="180" applyFont="1" applyFill="1" applyBorder="1" applyAlignment="1" applyProtection="1">
      <alignment horizontal="center" vertical="top" shrinkToFit="1"/>
    </xf>
    <xf numFmtId="49" fontId="5" fillId="0" borderId="19" xfId="180" applyNumberFormat="1" applyFont="1" applyFill="1" applyBorder="1" applyAlignment="1" applyProtection="1">
      <alignment horizontal="center" vertical="top" wrapText="1"/>
    </xf>
    <xf numFmtId="0" fontId="5" fillId="0" borderId="12" xfId="180" applyNumberFormat="1" applyFont="1" applyFill="1" applyBorder="1" applyAlignment="1" applyProtection="1">
      <alignment horizontal="justify" vertical="top" wrapText="1"/>
    </xf>
    <xf numFmtId="0" fontId="5" fillId="0" borderId="12" xfId="180" applyFont="1" applyFill="1" applyBorder="1" applyAlignment="1" applyProtection="1">
      <alignment horizontal="center" vertical="top" shrinkToFit="1"/>
    </xf>
    <xf numFmtId="49" fontId="5" fillId="0" borderId="18" xfId="180" applyNumberFormat="1" applyFont="1" applyFill="1" applyBorder="1" applyAlignment="1" applyProtection="1">
      <alignment horizontal="center" vertical="top" wrapText="1"/>
    </xf>
    <xf numFmtId="49" fontId="5" fillId="0" borderId="20" xfId="180" applyNumberFormat="1" applyFont="1" applyFill="1" applyBorder="1" applyAlignment="1" applyProtection="1">
      <alignment horizontal="center" vertical="top" wrapText="1"/>
    </xf>
    <xf numFmtId="0" fontId="5" fillId="0" borderId="15" xfId="180" applyNumberFormat="1" applyFont="1" applyFill="1" applyBorder="1" applyAlignment="1" applyProtection="1">
      <alignment horizontal="justify" vertical="top" wrapText="1"/>
    </xf>
    <xf numFmtId="0" fontId="5" fillId="0" borderId="15" xfId="180" applyFont="1" applyFill="1" applyBorder="1" applyAlignment="1" applyProtection="1">
      <alignment horizontal="center" vertical="top" shrinkToFit="1"/>
    </xf>
    <xf numFmtId="170" fontId="5" fillId="0" borderId="19"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justify" vertical="top" wrapText="1"/>
    </xf>
    <xf numFmtId="0" fontId="5" fillId="0" borderId="12" xfId="0" applyFont="1" applyFill="1" applyBorder="1" applyAlignment="1" applyProtection="1">
      <alignment horizontal="center" vertical="top" shrinkToFit="1"/>
    </xf>
    <xf numFmtId="170" fontId="5" fillId="0" borderId="18"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justify" vertical="top" wrapText="1"/>
    </xf>
    <xf numFmtId="0" fontId="5" fillId="0" borderId="14" xfId="0" applyFont="1" applyFill="1" applyBorder="1" applyAlignment="1" applyProtection="1">
      <alignment horizontal="center" vertical="top" shrinkToFit="1"/>
    </xf>
    <xf numFmtId="170" fontId="5" fillId="0" borderId="20"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justify" vertical="top" wrapText="1"/>
    </xf>
    <xf numFmtId="0" fontId="5" fillId="0" borderId="15" xfId="0" applyFont="1" applyFill="1" applyBorder="1" applyAlignment="1" applyProtection="1">
      <alignment horizontal="center" vertical="top" shrinkToFit="1"/>
    </xf>
    <xf numFmtId="170" fontId="5" fillId="0" borderId="19" xfId="0" applyNumberFormat="1" applyFont="1" applyBorder="1" applyAlignment="1" applyProtection="1">
      <alignment horizontal="center" vertical="top" wrapText="1"/>
    </xf>
    <xf numFmtId="0" fontId="5" fillId="0" borderId="12" xfId="0" applyFont="1" applyBorder="1" applyAlignment="1" applyProtection="1">
      <alignment horizontal="justify" vertical="top" wrapText="1"/>
    </xf>
    <xf numFmtId="0" fontId="5" fillId="0" borderId="12" xfId="0" applyFont="1" applyBorder="1" applyAlignment="1" applyProtection="1">
      <alignment horizontal="center" vertical="top" shrinkToFit="1"/>
    </xf>
    <xf numFmtId="170" fontId="5" fillId="0" borderId="18" xfId="0" applyNumberFormat="1" applyFont="1" applyBorder="1" applyAlignment="1" applyProtection="1">
      <alignment horizontal="center" vertical="top" wrapText="1"/>
    </xf>
    <xf numFmtId="0" fontId="5" fillId="0" borderId="14" xfId="0" applyFont="1" applyBorder="1" applyAlignment="1" applyProtection="1">
      <alignment horizontal="justify" vertical="top" wrapText="1"/>
    </xf>
    <xf numFmtId="0" fontId="5" fillId="0" borderId="14" xfId="0" applyFont="1" applyBorder="1" applyAlignment="1" applyProtection="1">
      <alignment horizontal="center" vertical="top" shrinkToFit="1"/>
    </xf>
    <xf numFmtId="170" fontId="5" fillId="0" borderId="20" xfId="0" applyNumberFormat="1" applyFont="1" applyBorder="1" applyAlignment="1" applyProtection="1">
      <alignment horizontal="center" vertical="top" wrapText="1"/>
    </xf>
    <xf numFmtId="0" fontId="5" fillId="0" borderId="15" xfId="0" applyFont="1" applyBorder="1" applyAlignment="1" applyProtection="1">
      <alignment horizontal="justify" vertical="top" wrapText="1"/>
    </xf>
    <xf numFmtId="0" fontId="5" fillId="0" borderId="15" xfId="0" applyFont="1" applyBorder="1" applyAlignment="1" applyProtection="1">
      <alignment horizontal="center" vertical="top" shrinkToFit="1"/>
    </xf>
    <xf numFmtId="49" fontId="4" fillId="26" borderId="17" xfId="180" applyNumberFormat="1" applyFont="1" applyFill="1" applyBorder="1" applyAlignment="1" applyProtection="1">
      <alignment horizontal="center" vertical="top" shrinkToFit="1"/>
    </xf>
    <xf numFmtId="0" fontId="4" fillId="26" borderId="16" xfId="180" applyFont="1" applyFill="1" applyBorder="1" applyAlignment="1" applyProtection="1">
      <alignment horizontal="left" vertical="top" shrinkToFit="1"/>
    </xf>
    <xf numFmtId="165" fontId="32" fillId="0" borderId="12" xfId="129" applyFont="1" applyBorder="1" applyAlignment="1" applyProtection="1">
      <alignment horizontal="center" vertical="top" shrinkToFit="1"/>
    </xf>
    <xf numFmtId="165" fontId="32" fillId="0" borderId="14" xfId="129" applyFont="1" applyBorder="1" applyAlignment="1" applyProtection="1">
      <alignment horizontal="center" vertical="top" shrinkToFit="1"/>
    </xf>
    <xf numFmtId="170" fontId="30" fillId="0" borderId="18" xfId="0" applyNumberFormat="1" applyFont="1" applyBorder="1" applyAlignment="1" applyProtection="1">
      <alignment horizontal="center" vertical="top" wrapText="1"/>
    </xf>
    <xf numFmtId="0" fontId="30" fillId="0" borderId="14" xfId="0" applyFont="1" applyBorder="1" applyAlignment="1" applyProtection="1">
      <alignment horizontal="center" vertical="top" shrinkToFit="1"/>
    </xf>
    <xf numFmtId="170" fontId="30" fillId="0" borderId="20" xfId="0" applyNumberFormat="1" applyFont="1" applyBorder="1" applyAlignment="1" applyProtection="1">
      <alignment horizontal="center" vertical="top" wrapText="1"/>
    </xf>
    <xf numFmtId="49" fontId="30" fillId="0" borderId="15" xfId="0" applyNumberFormat="1" applyFont="1" applyBorder="1" applyAlignment="1" applyProtection="1">
      <alignment horizontal="justify" vertical="top" wrapText="1"/>
    </xf>
    <xf numFmtId="0" fontId="30" fillId="0" borderId="15" xfId="0" applyFont="1" applyBorder="1" applyAlignment="1" applyProtection="1">
      <alignment horizontal="center" vertical="top" shrinkToFit="1"/>
    </xf>
    <xf numFmtId="165" fontId="32" fillId="0" borderId="15" xfId="129" applyFont="1" applyBorder="1" applyAlignment="1" applyProtection="1">
      <alignment horizontal="center" vertical="top" shrinkToFit="1"/>
    </xf>
    <xf numFmtId="170" fontId="5" fillId="0" borderId="1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justify" vertical="top" wrapText="1"/>
    </xf>
    <xf numFmtId="0" fontId="5" fillId="0" borderId="13" xfId="0" applyFont="1" applyFill="1" applyBorder="1" applyAlignment="1" applyProtection="1">
      <alignment horizontal="center" vertical="top" shrinkToFit="1"/>
    </xf>
    <xf numFmtId="0" fontId="5" fillId="0" borderId="30" xfId="180" applyNumberFormat="1" applyFont="1" applyFill="1" applyBorder="1" applyAlignment="1" applyProtection="1">
      <alignment horizontal="justify" vertical="top" wrapText="1"/>
    </xf>
    <xf numFmtId="165" fontId="5" fillId="0" borderId="42" xfId="129" applyFont="1" applyFill="1" applyBorder="1" applyAlignment="1" applyProtection="1">
      <alignment horizontal="center" vertical="top" shrinkToFit="1"/>
    </xf>
    <xf numFmtId="0" fontId="5" fillId="0" borderId="32" xfId="180" applyNumberFormat="1" applyFont="1" applyFill="1" applyBorder="1" applyAlignment="1" applyProtection="1">
      <alignment horizontal="justify" vertical="top" wrapText="1"/>
    </xf>
    <xf numFmtId="165" fontId="5" fillId="0" borderId="43" xfId="129" applyFont="1" applyFill="1" applyBorder="1" applyAlignment="1" applyProtection="1">
      <alignment horizontal="center" vertical="top" shrinkToFit="1"/>
    </xf>
    <xf numFmtId="165" fontId="5" fillId="0" borderId="44" xfId="129" applyFont="1" applyFill="1" applyBorder="1" applyAlignment="1" applyProtection="1">
      <alignment horizontal="center" vertical="top" shrinkToFit="1"/>
    </xf>
    <xf numFmtId="49" fontId="5" fillId="0" borderId="21" xfId="180" applyNumberFormat="1" applyFont="1" applyFill="1" applyBorder="1" applyAlignment="1" applyProtection="1">
      <alignment horizontal="center" vertical="top" wrapText="1"/>
    </xf>
    <xf numFmtId="0" fontId="5" fillId="0" borderId="13" xfId="180" applyNumberFormat="1" applyFont="1" applyFill="1" applyBorder="1" applyAlignment="1" applyProtection="1">
      <alignment horizontal="justify" vertical="top" wrapText="1"/>
    </xf>
    <xf numFmtId="49" fontId="5" fillId="0" borderId="18" xfId="0" applyNumberFormat="1" applyFont="1" applyFill="1" applyBorder="1" applyAlignment="1" applyProtection="1">
      <alignment horizontal="center" vertical="top" wrapText="1"/>
    </xf>
    <xf numFmtId="49" fontId="5" fillId="0" borderId="20" xfId="0" applyNumberFormat="1" applyFont="1" applyFill="1" applyBorder="1" applyAlignment="1" applyProtection="1">
      <alignment horizontal="center" vertical="top" wrapText="1"/>
    </xf>
    <xf numFmtId="0" fontId="4" fillId="26" borderId="16" xfId="180" applyFont="1" applyFill="1" applyBorder="1" applyAlignment="1" applyProtection="1">
      <alignment horizontal="right" vertical="top" shrinkToFit="1"/>
    </xf>
    <xf numFmtId="49" fontId="5" fillId="0" borderId="28" xfId="180" applyNumberFormat="1" applyFont="1" applyFill="1" applyBorder="1" applyAlignment="1" applyProtection="1">
      <alignment horizontal="center" vertical="top" wrapText="1"/>
    </xf>
    <xf numFmtId="0" fontId="5" fillId="0" borderId="29" xfId="180" applyNumberFormat="1" applyFont="1" applyFill="1" applyBorder="1" applyAlignment="1" applyProtection="1">
      <alignment horizontal="justify" vertical="top" wrapText="1"/>
    </xf>
    <xf numFmtId="0" fontId="5" fillId="0" borderId="29" xfId="180" applyFont="1" applyFill="1" applyBorder="1" applyAlignment="1" applyProtection="1">
      <alignment horizontal="center" vertical="top" shrinkToFit="1"/>
    </xf>
    <xf numFmtId="165" fontId="5" fillId="0" borderId="29" xfId="129" applyFont="1" applyFill="1" applyBorder="1" applyAlignment="1" applyProtection="1">
      <alignment horizontal="center" vertical="top" shrinkToFit="1"/>
    </xf>
    <xf numFmtId="49" fontId="4" fillId="31" borderId="17" xfId="180" applyNumberFormat="1" applyFont="1" applyFill="1" applyBorder="1" applyAlignment="1" applyProtection="1">
      <alignment horizontal="center" vertical="top" shrinkToFit="1"/>
    </xf>
    <xf numFmtId="49" fontId="4" fillId="32" borderId="35" xfId="180" applyNumberFormat="1" applyFont="1" applyFill="1" applyBorder="1" applyAlignment="1" applyProtection="1">
      <alignment horizontal="center" vertical="top"/>
    </xf>
    <xf numFmtId="0" fontId="4" fillId="32" borderId="25" xfId="180" applyNumberFormat="1" applyFont="1" applyFill="1" applyBorder="1" applyAlignment="1" applyProtection="1">
      <alignment horizontal="justify" vertical="center"/>
    </xf>
    <xf numFmtId="4" fontId="4" fillId="32" borderId="25" xfId="180" applyNumberFormat="1" applyFont="1" applyFill="1" applyBorder="1" applyAlignment="1" applyProtection="1">
      <alignment horizontal="center" vertical="top" shrinkToFit="1"/>
    </xf>
    <xf numFmtId="165" fontId="4" fillId="32" borderId="25" xfId="129" applyFont="1" applyFill="1" applyBorder="1" applyAlignment="1" applyProtection="1">
      <alignment horizontal="center" vertical="top" shrinkToFit="1"/>
    </xf>
    <xf numFmtId="0" fontId="4" fillId="0" borderId="39" xfId="180" applyNumberFormat="1" applyFont="1" applyFill="1" applyBorder="1" applyAlignment="1" applyProtection="1">
      <alignment horizontal="justify" vertical="center"/>
    </xf>
    <xf numFmtId="0" fontId="4" fillId="0" borderId="39" xfId="180" applyFont="1" applyFill="1" applyBorder="1" applyAlignment="1" applyProtection="1">
      <alignment horizontal="center" vertical="top" shrinkToFit="1"/>
    </xf>
    <xf numFmtId="165" fontId="4" fillId="0" borderId="39" xfId="129" applyFont="1" applyFill="1" applyBorder="1" applyAlignment="1" applyProtection="1">
      <alignment horizontal="center" vertical="top" shrinkToFit="1"/>
    </xf>
    <xf numFmtId="0" fontId="4" fillId="0" borderId="40" xfId="180" applyNumberFormat="1" applyFont="1" applyFill="1" applyBorder="1" applyAlignment="1" applyProtection="1">
      <alignment horizontal="justify" vertical="center"/>
    </xf>
    <xf numFmtId="0" fontId="4" fillId="0" borderId="40" xfId="180" applyFont="1" applyFill="1" applyBorder="1" applyAlignment="1" applyProtection="1">
      <alignment horizontal="center" vertical="top" shrinkToFit="1"/>
    </xf>
    <xf numFmtId="165" fontId="4" fillId="0" borderId="40" xfId="129" applyFont="1" applyFill="1" applyBorder="1" applyAlignment="1" applyProtection="1">
      <alignment horizontal="center" vertical="top" shrinkToFit="1"/>
    </xf>
    <xf numFmtId="0" fontId="4" fillId="0" borderId="40" xfId="180" applyNumberFormat="1" applyFont="1" applyFill="1" applyBorder="1" applyAlignment="1" applyProtection="1">
      <alignment horizontal="center" vertical="top" shrinkToFit="1"/>
    </xf>
    <xf numFmtId="0" fontId="4" fillId="32" borderId="25" xfId="180" applyNumberFormat="1" applyFont="1" applyFill="1" applyBorder="1" applyAlignment="1" applyProtection="1">
      <alignment horizontal="right" vertical="center"/>
    </xf>
    <xf numFmtId="49" fontId="5" fillId="0" borderId="0" xfId="180" applyNumberFormat="1" applyFont="1" applyFill="1" applyAlignment="1" applyProtection="1">
      <alignment horizontal="center" vertical="top"/>
    </xf>
    <xf numFmtId="0" fontId="5" fillId="0" borderId="0" xfId="180" applyFont="1" applyAlignment="1" applyProtection="1">
      <alignment horizontal="justify" vertical="top"/>
    </xf>
    <xf numFmtId="0" fontId="5" fillId="0" borderId="0" xfId="180" applyFont="1" applyFill="1" applyAlignment="1" applyProtection="1">
      <alignment horizontal="center" vertical="top" shrinkToFit="1"/>
    </xf>
    <xf numFmtId="165" fontId="5" fillId="0" borderId="0" xfId="129" applyFont="1" applyFill="1" applyAlignment="1" applyProtection="1">
      <alignment horizontal="center" vertical="top" shrinkToFit="1"/>
    </xf>
    <xf numFmtId="170" fontId="5" fillId="0" borderId="18" xfId="180" applyNumberFormat="1" applyFont="1" applyFill="1" applyBorder="1" applyAlignment="1" applyProtection="1">
      <alignment horizontal="center" vertical="top"/>
    </xf>
    <xf numFmtId="170" fontId="5" fillId="0" borderId="19" xfId="180" applyNumberFormat="1" applyFont="1" applyFill="1" applyBorder="1" applyAlignment="1" applyProtection="1">
      <alignment horizontal="center" vertical="top" wrapText="1"/>
    </xf>
    <xf numFmtId="170" fontId="5" fillId="0" borderId="20" xfId="180" applyNumberFormat="1" applyFont="1" applyFill="1" applyBorder="1" applyAlignment="1" applyProtection="1">
      <alignment horizontal="center" vertical="top" wrapText="1"/>
    </xf>
    <xf numFmtId="0" fontId="4" fillId="0" borderId="12" xfId="180" applyFont="1" applyFill="1" applyBorder="1" applyAlignment="1" applyProtection="1">
      <alignment horizontal="center" vertical="top" shrinkToFit="1"/>
    </xf>
    <xf numFmtId="170" fontId="5" fillId="0" borderId="21" xfId="180" applyNumberFormat="1" applyFont="1" applyFill="1" applyBorder="1" applyAlignment="1" applyProtection="1">
      <alignment horizontal="center" vertical="top" wrapText="1"/>
    </xf>
    <xf numFmtId="170" fontId="5" fillId="0" borderId="12" xfId="180" applyNumberFormat="1" applyFont="1" applyFill="1" applyBorder="1" applyAlignment="1" applyProtection="1">
      <alignment horizontal="center" vertical="top" wrapText="1"/>
    </xf>
    <xf numFmtId="170" fontId="5" fillId="0" borderId="15" xfId="180" applyNumberFormat="1" applyFont="1" applyFill="1" applyBorder="1" applyAlignment="1" applyProtection="1">
      <alignment horizontal="center" vertical="top" wrapText="1"/>
    </xf>
    <xf numFmtId="0" fontId="5" fillId="0" borderId="30" xfId="0" applyFont="1" applyBorder="1" applyAlignment="1" applyProtection="1">
      <alignment vertical="justify"/>
    </xf>
    <xf numFmtId="0" fontId="5" fillId="0" borderId="0" xfId="0" applyFont="1" applyBorder="1" applyAlignment="1" applyProtection="1">
      <alignment vertical="top"/>
    </xf>
    <xf numFmtId="0" fontId="5" fillId="0" borderId="0" xfId="0" applyFont="1" applyBorder="1" applyAlignment="1" applyProtection="1">
      <alignment horizontal="justify" vertical="top"/>
    </xf>
    <xf numFmtId="0" fontId="5" fillId="0" borderId="15" xfId="0" applyFont="1" applyBorder="1" applyAlignment="1" applyProtection="1">
      <alignment horizontal="justify" vertical="top"/>
    </xf>
    <xf numFmtId="0" fontId="5" fillId="0" borderId="14" xfId="0" applyFont="1" applyBorder="1" applyAlignment="1" applyProtection="1">
      <alignment horizontal="justify" vertical="top"/>
    </xf>
    <xf numFmtId="170" fontId="4" fillId="0" borderId="31" xfId="180" applyNumberFormat="1" applyFont="1" applyBorder="1" applyAlignment="1" applyProtection="1">
      <alignment horizontal="center" vertical="top" shrinkToFit="1"/>
    </xf>
    <xf numFmtId="0" fontId="4" fillId="0" borderId="0" xfId="180" applyFont="1" applyBorder="1" applyAlignment="1" applyProtection="1">
      <alignment horizontal="justify" vertical="top"/>
    </xf>
    <xf numFmtId="0" fontId="4" fillId="0" borderId="0" xfId="180" applyFont="1" applyBorder="1" applyAlignment="1" applyProtection="1">
      <alignment horizontal="center" vertical="top" shrinkToFit="1"/>
    </xf>
    <xf numFmtId="165" fontId="4" fillId="0" borderId="0" xfId="129" applyFont="1" applyBorder="1" applyAlignment="1" applyProtection="1">
      <alignment horizontal="center" vertical="top" shrinkToFit="1"/>
    </xf>
    <xf numFmtId="49" fontId="33" fillId="30" borderId="18" xfId="180" applyNumberFormat="1" applyFont="1" applyFill="1" applyBorder="1" applyAlignment="1" applyProtection="1">
      <alignment horizontal="center" vertical="top"/>
    </xf>
    <xf numFmtId="0" fontId="33" fillId="30" borderId="14" xfId="180" applyNumberFormat="1" applyFont="1" applyFill="1" applyBorder="1" applyAlignment="1" applyProtection="1">
      <alignment horizontal="justify"/>
    </xf>
    <xf numFmtId="4" fontId="4" fillId="30" borderId="14" xfId="180" applyNumberFormat="1" applyFont="1" applyFill="1" applyBorder="1" applyAlignment="1" applyProtection="1">
      <alignment horizontal="center" vertical="top" shrinkToFit="1"/>
    </xf>
    <xf numFmtId="165" fontId="4" fillId="30" borderId="14" xfId="129" applyFont="1" applyFill="1" applyBorder="1" applyAlignment="1" applyProtection="1">
      <alignment horizontal="center" vertical="top" shrinkToFit="1"/>
    </xf>
    <xf numFmtId="0" fontId="5" fillId="0" borderId="42" xfId="180" applyNumberFormat="1" applyFont="1" applyFill="1" applyBorder="1" applyAlignment="1" applyProtection="1">
      <alignment horizontal="justify" vertical="top" wrapText="1"/>
    </xf>
    <xf numFmtId="0" fontId="5" fillId="0" borderId="42" xfId="180" applyNumberFormat="1" applyFont="1" applyFill="1" applyBorder="1" applyAlignment="1" applyProtection="1">
      <alignment horizontal="center" vertical="top" wrapText="1"/>
    </xf>
    <xf numFmtId="165" fontId="5" fillId="0" borderId="42" xfId="129" applyFont="1" applyFill="1" applyBorder="1" applyAlignment="1" applyProtection="1">
      <alignment horizontal="center" vertical="top" wrapText="1"/>
    </xf>
    <xf numFmtId="0" fontId="5" fillId="0" borderId="43" xfId="180" applyNumberFormat="1" applyFont="1" applyFill="1" applyBorder="1" applyAlignment="1" applyProtection="1">
      <alignment horizontal="justify" vertical="top" wrapText="1"/>
    </xf>
    <xf numFmtId="0" fontId="5" fillId="0" borderId="43" xfId="180" applyNumberFormat="1" applyFont="1" applyFill="1" applyBorder="1" applyAlignment="1" applyProtection="1">
      <alignment horizontal="center" vertical="top" wrapText="1"/>
    </xf>
    <xf numFmtId="165" fontId="5" fillId="0" borderId="43" xfId="129" applyFont="1" applyFill="1" applyBorder="1" applyAlignment="1" applyProtection="1">
      <alignment horizontal="center" vertical="top" wrapText="1"/>
    </xf>
    <xf numFmtId="0" fontId="5" fillId="0" borderId="44" xfId="0" applyNumberFormat="1" applyFont="1" applyBorder="1" applyAlignment="1" applyProtection="1">
      <alignment vertical="top" wrapText="1"/>
    </xf>
    <xf numFmtId="0" fontId="5" fillId="0" borderId="44" xfId="0" applyNumberFormat="1" applyFont="1" applyBorder="1" applyAlignment="1" applyProtection="1">
      <alignment horizontal="center" vertical="top" wrapText="1"/>
    </xf>
    <xf numFmtId="165" fontId="5" fillId="0" borderId="44" xfId="129" applyFont="1" applyBorder="1" applyAlignment="1" applyProtection="1">
      <alignment horizontal="center" vertical="top" wrapText="1"/>
    </xf>
    <xf numFmtId="0" fontId="4" fillId="0" borderId="14" xfId="0" applyFont="1" applyFill="1" applyBorder="1" applyAlignment="1" applyProtection="1">
      <alignment horizontal="center" vertical="top" wrapText="1"/>
    </xf>
    <xf numFmtId="0" fontId="31" fillId="0" borderId="13" xfId="0" applyFont="1" applyBorder="1" applyAlignment="1" applyProtection="1">
      <alignment horizontal="left" vertical="center" wrapText="1"/>
    </xf>
    <xf numFmtId="170" fontId="4" fillId="0" borderId="18" xfId="0" applyNumberFormat="1" applyFont="1" applyFill="1" applyBorder="1" applyAlignment="1" applyProtection="1">
      <alignment horizontal="center" vertical="top" wrapText="1"/>
    </xf>
    <xf numFmtId="0" fontId="4" fillId="0" borderId="14" xfId="0" applyNumberFormat="1" applyFont="1" applyFill="1" applyBorder="1" applyAlignment="1" applyProtection="1">
      <alignment horizontal="justify" vertical="top" wrapText="1"/>
    </xf>
    <xf numFmtId="49" fontId="5" fillId="0" borderId="19" xfId="180" applyNumberFormat="1" applyBorder="1" applyAlignment="1" applyProtection="1">
      <alignment horizontal="center" vertical="top" wrapText="1"/>
    </xf>
    <xf numFmtId="0" fontId="5" fillId="0" borderId="12" xfId="180" applyBorder="1" applyAlignment="1" applyProtection="1">
      <alignment horizontal="justify" vertical="top" wrapText="1"/>
    </xf>
    <xf numFmtId="0" fontId="5" fillId="0" borderId="12" xfId="180" applyBorder="1" applyAlignment="1" applyProtection="1">
      <alignment horizontal="center" vertical="top" shrinkToFit="1"/>
    </xf>
    <xf numFmtId="49" fontId="5" fillId="0" borderId="18" xfId="180" applyNumberFormat="1" applyBorder="1" applyAlignment="1" applyProtection="1">
      <alignment horizontal="center" vertical="top" wrapText="1"/>
    </xf>
    <xf numFmtId="0" fontId="5" fillId="0" borderId="14" xfId="180" applyBorder="1" applyAlignment="1" applyProtection="1">
      <alignment horizontal="justify" vertical="top" wrapText="1"/>
    </xf>
    <xf numFmtId="0" fontId="5" fillId="0" borderId="14" xfId="180" applyBorder="1" applyAlignment="1" applyProtection="1">
      <alignment horizontal="center" vertical="top" shrinkToFit="1"/>
    </xf>
    <xf numFmtId="49" fontId="5" fillId="0" borderId="20" xfId="180" applyNumberFormat="1" applyBorder="1" applyAlignment="1" applyProtection="1">
      <alignment horizontal="center" vertical="top" wrapText="1"/>
    </xf>
    <xf numFmtId="0" fontId="5" fillId="0" borderId="15" xfId="180" applyBorder="1" applyAlignment="1" applyProtection="1">
      <alignment horizontal="justify" vertical="top" wrapText="1"/>
    </xf>
    <xf numFmtId="0" fontId="5" fillId="0" borderId="15" xfId="180" applyBorder="1" applyAlignment="1" applyProtection="1">
      <alignment horizontal="center" vertical="top" shrinkToFit="1"/>
    </xf>
    <xf numFmtId="49" fontId="5" fillId="0" borderId="21" xfId="180" applyNumberFormat="1" applyBorder="1" applyAlignment="1" applyProtection="1">
      <alignment horizontal="center" vertical="top" wrapText="1"/>
    </xf>
    <xf numFmtId="0" fontId="5" fillId="0" borderId="13" xfId="180" applyBorder="1" applyAlignment="1" applyProtection="1">
      <alignment horizontal="justify" vertical="top" wrapText="1"/>
    </xf>
    <xf numFmtId="0" fontId="5" fillId="0" borderId="13" xfId="180" applyBorder="1" applyAlignment="1" applyProtection="1">
      <alignment horizontal="center" vertical="top" shrinkToFit="1"/>
    </xf>
    <xf numFmtId="165" fontId="5" fillId="0" borderId="13" xfId="129" applyFont="1" applyBorder="1" applyAlignment="1" applyProtection="1">
      <alignment horizontal="center" vertical="top"/>
    </xf>
    <xf numFmtId="49" fontId="4" fillId="0" borderId="0" xfId="180" applyNumberFormat="1" applyFont="1" applyAlignment="1" applyProtection="1">
      <alignment horizontal="center" vertical="top" shrinkToFit="1"/>
    </xf>
    <xf numFmtId="0" fontId="4" fillId="0" borderId="0" xfId="180" applyFont="1" applyAlignment="1" applyProtection="1">
      <alignment horizontal="right" vertical="top" shrinkToFit="1"/>
    </xf>
    <xf numFmtId="0" fontId="4" fillId="0" borderId="0" xfId="180" applyFont="1" applyAlignment="1" applyProtection="1">
      <alignment horizontal="center" vertical="top" shrinkToFit="1"/>
    </xf>
    <xf numFmtId="3" fontId="4" fillId="26" borderId="16" xfId="180" applyNumberFormat="1" applyFont="1" applyFill="1" applyBorder="1" applyAlignment="1" applyProtection="1">
      <alignment horizontal="right" vertical="top" shrinkToFit="1"/>
    </xf>
    <xf numFmtId="49" fontId="4" fillId="0" borderId="18" xfId="180" applyNumberFormat="1" applyFont="1" applyBorder="1" applyAlignment="1" applyProtection="1">
      <alignment horizontal="center" vertical="top"/>
    </xf>
    <xf numFmtId="0" fontId="4" fillId="0" borderId="14" xfId="180" applyFont="1" applyBorder="1" applyAlignment="1" applyProtection="1">
      <alignment horizontal="justify" vertical="top"/>
    </xf>
    <xf numFmtId="0" fontId="4" fillId="0" borderId="14" xfId="180" applyFont="1" applyBorder="1" applyAlignment="1" applyProtection="1">
      <alignment horizontal="center" vertical="top" shrinkToFit="1"/>
    </xf>
    <xf numFmtId="3" fontId="4" fillId="0" borderId="14" xfId="180" applyNumberFormat="1" applyFont="1" applyBorder="1" applyAlignment="1" applyProtection="1">
      <alignment horizontal="right" vertical="top" shrinkToFit="1"/>
    </xf>
    <xf numFmtId="170" fontId="5" fillId="0" borderId="19" xfId="180" applyNumberFormat="1" applyBorder="1" applyAlignment="1" applyProtection="1">
      <alignment horizontal="center" vertical="top" wrapText="1"/>
    </xf>
    <xf numFmtId="0" fontId="5" fillId="0" borderId="12" xfId="180" applyFill="1" applyBorder="1" applyAlignment="1" applyProtection="1">
      <alignment horizontal="justify" vertical="top" wrapText="1"/>
    </xf>
    <xf numFmtId="0" fontId="5" fillId="0" borderId="12" xfId="180" applyFill="1" applyBorder="1" applyAlignment="1" applyProtection="1">
      <alignment horizontal="center" vertical="top" shrinkToFit="1"/>
    </xf>
    <xf numFmtId="3" fontId="5" fillId="0" borderId="12" xfId="132" applyNumberFormat="1" applyFont="1" applyFill="1" applyBorder="1" applyAlignment="1" applyProtection="1">
      <alignment horizontal="center" vertical="top" shrinkToFit="1"/>
    </xf>
    <xf numFmtId="170" fontId="5" fillId="0" borderId="18" xfId="180" applyNumberFormat="1" applyBorder="1" applyAlignment="1" applyProtection="1">
      <alignment horizontal="center" vertical="top" wrapText="1"/>
    </xf>
    <xf numFmtId="0" fontId="5" fillId="0" borderId="14" xfId="180" applyFill="1" applyBorder="1" applyAlignment="1" applyProtection="1">
      <alignment horizontal="justify" vertical="top" wrapText="1"/>
    </xf>
    <xf numFmtId="3" fontId="5" fillId="0" borderId="14" xfId="132" applyNumberFormat="1" applyFont="1" applyFill="1" applyBorder="1" applyAlignment="1" applyProtection="1">
      <alignment horizontal="center" vertical="top" shrinkToFit="1"/>
    </xf>
    <xf numFmtId="170" fontId="5" fillId="0" borderId="21" xfId="180" applyNumberFormat="1" applyBorder="1" applyAlignment="1" applyProtection="1">
      <alignment horizontal="center" vertical="top" wrapText="1"/>
    </xf>
    <xf numFmtId="0" fontId="4" fillId="0" borderId="13" xfId="180" applyFont="1" applyBorder="1" applyAlignment="1" applyProtection="1">
      <alignment horizontal="center" vertical="top" shrinkToFit="1"/>
    </xf>
    <xf numFmtId="3" fontId="5" fillId="0" borderId="13" xfId="132" applyNumberFormat="1" applyFont="1" applyFill="1" applyBorder="1" applyAlignment="1" applyProtection="1">
      <alignment horizontal="center" vertical="top" shrinkToFit="1"/>
    </xf>
    <xf numFmtId="0" fontId="42" fillId="0" borderId="21" xfId="0" applyFont="1" applyBorder="1" applyAlignment="1" applyProtection="1">
      <alignment horizontal="center" vertical="top" wrapText="1"/>
    </xf>
    <xf numFmtId="0" fontId="31" fillId="0" borderId="13" xfId="0" applyFont="1" applyFill="1" applyBorder="1" applyAlignment="1" applyProtection="1">
      <alignment horizontal="left" vertical="center" wrapText="1"/>
    </xf>
    <xf numFmtId="49" fontId="42" fillId="0" borderId="13" xfId="0" applyNumberFormat="1" applyFont="1" applyFill="1" applyBorder="1" applyAlignment="1" applyProtection="1">
      <alignment horizontal="center" vertical="center" wrapText="1"/>
    </xf>
    <xf numFmtId="1" fontId="42" fillId="0" borderId="13" xfId="0" applyNumberFormat="1" applyFont="1" applyFill="1" applyBorder="1" applyAlignment="1" applyProtection="1">
      <alignment horizontal="center" vertical="center" wrapText="1"/>
    </xf>
    <xf numFmtId="49" fontId="4" fillId="0" borderId="21" xfId="180" applyNumberFormat="1" applyFont="1" applyBorder="1" applyAlignment="1" applyProtection="1">
      <alignment horizontal="center" vertical="top" wrapText="1"/>
    </xf>
    <xf numFmtId="0" fontId="4" fillId="0" borderId="13" xfId="180" applyFont="1" applyBorder="1" applyAlignment="1" applyProtection="1">
      <alignment horizontal="justify" vertical="top" wrapText="1"/>
    </xf>
    <xf numFmtId="3" fontId="5" fillId="0" borderId="13" xfId="132" applyNumberFormat="1" applyFont="1" applyFill="1" applyBorder="1" applyAlignment="1" applyProtection="1">
      <alignment horizontal="right" vertical="top" shrinkToFit="1"/>
    </xf>
    <xf numFmtId="0" fontId="5" fillId="0" borderId="15" xfId="180" applyFill="1" applyBorder="1" applyAlignment="1" applyProtection="1">
      <alignment horizontal="justify" vertical="top" wrapText="1"/>
    </xf>
    <xf numFmtId="0" fontId="5" fillId="0" borderId="13" xfId="180" applyFill="1" applyBorder="1" applyAlignment="1" applyProtection="1">
      <alignment horizontal="justify" vertical="top" wrapText="1"/>
    </xf>
    <xf numFmtId="0" fontId="5" fillId="0" borderId="13" xfId="180" applyFill="1" applyBorder="1" applyAlignment="1" applyProtection="1">
      <alignment horizontal="center" vertical="top" shrinkToFit="1"/>
    </xf>
    <xf numFmtId="170" fontId="45" fillId="0" borderId="18" xfId="180" applyNumberFormat="1" applyFont="1" applyBorder="1" applyAlignment="1" applyProtection="1">
      <alignment horizontal="center" vertical="top" wrapText="1"/>
    </xf>
    <xf numFmtId="0" fontId="45" fillId="0" borderId="14" xfId="180" applyFont="1" applyBorder="1" applyAlignment="1" applyProtection="1">
      <alignment horizontal="center" vertical="top" shrinkToFit="1"/>
    </xf>
    <xf numFmtId="3" fontId="45" fillId="0" borderId="14" xfId="132" applyNumberFormat="1" applyFont="1" applyFill="1" applyBorder="1" applyAlignment="1" applyProtection="1">
      <alignment horizontal="center" vertical="top" shrinkToFit="1"/>
    </xf>
    <xf numFmtId="0" fontId="47" fillId="0" borderId="12" xfId="180" applyFont="1" applyFill="1" applyBorder="1" applyAlignment="1" applyProtection="1">
      <alignment horizontal="center" vertical="top" shrinkToFit="1"/>
    </xf>
    <xf numFmtId="3" fontId="45" fillId="0" borderId="12" xfId="132" applyNumberFormat="1" applyFont="1" applyFill="1" applyBorder="1" applyAlignment="1" applyProtection="1">
      <alignment horizontal="center" vertical="top" shrinkToFit="1"/>
    </xf>
    <xf numFmtId="0" fontId="47" fillId="0" borderId="14" xfId="180" applyFont="1" applyFill="1" applyBorder="1" applyAlignment="1" applyProtection="1">
      <alignment horizontal="center" vertical="top" shrinkToFit="1"/>
    </xf>
    <xf numFmtId="0" fontId="5" fillId="0" borderId="59" xfId="180" applyFill="1" applyBorder="1" applyAlignment="1" applyProtection="1">
      <alignment horizontal="justify" vertical="top" wrapText="1"/>
    </xf>
    <xf numFmtId="0" fontId="45" fillId="0" borderId="13" xfId="180" applyFont="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5" fillId="0" borderId="14" xfId="180" applyFill="1" applyBorder="1" applyAlignment="1" applyProtection="1">
      <alignment horizontal="center" vertical="top" shrinkToFit="1"/>
    </xf>
    <xf numFmtId="3" fontId="5" fillId="0" borderId="14" xfId="132" applyNumberFormat="1" applyFont="1" applyFill="1" applyBorder="1" applyAlignment="1" applyProtection="1">
      <alignment horizontal="right" vertical="top" shrinkToFit="1"/>
    </xf>
    <xf numFmtId="0" fontId="5" fillId="0" borderId="15" xfId="180" applyFill="1" applyBorder="1" applyAlignment="1" applyProtection="1">
      <alignment horizontal="center" vertical="top" shrinkToFit="1"/>
    </xf>
    <xf numFmtId="3" fontId="5" fillId="0" borderId="15" xfId="132" applyNumberFormat="1" applyFont="1" applyFill="1" applyBorder="1" applyAlignment="1" applyProtection="1">
      <alignment horizontal="right" vertical="top" shrinkToFit="1"/>
    </xf>
    <xf numFmtId="170" fontId="47" fillId="0" borderId="18" xfId="180" applyNumberFormat="1" applyFont="1" applyBorder="1" applyAlignment="1" applyProtection="1">
      <alignment horizontal="center" vertical="top" wrapText="1"/>
    </xf>
    <xf numFmtId="0" fontId="47" fillId="0" borderId="14" xfId="180" applyFont="1" applyBorder="1" applyAlignment="1" applyProtection="1">
      <alignment horizontal="justify" vertical="top" wrapText="1"/>
    </xf>
    <xf numFmtId="0" fontId="47" fillId="0" borderId="14" xfId="180" applyFont="1" applyBorder="1" applyAlignment="1" applyProtection="1">
      <alignment horizontal="center" vertical="top" shrinkToFit="1"/>
    </xf>
    <xf numFmtId="170" fontId="5" fillId="0" borderId="20" xfId="180" applyNumberFormat="1" applyBorder="1" applyAlignment="1" applyProtection="1">
      <alignment horizontal="center" vertical="top" wrapText="1"/>
    </xf>
    <xf numFmtId="3" fontId="5" fillId="0" borderId="15" xfId="132" applyNumberFormat="1" applyFont="1" applyFill="1" applyBorder="1" applyAlignment="1" applyProtection="1">
      <alignment horizontal="center" vertical="top" shrinkToFit="1"/>
    </xf>
    <xf numFmtId="0" fontId="4" fillId="26" borderId="16" xfId="180" applyFont="1" applyFill="1" applyBorder="1" applyAlignment="1" applyProtection="1">
      <alignment horizontal="right" vertical="top" wrapText="1"/>
    </xf>
    <xf numFmtId="170" fontId="5" fillId="0" borderId="21" xfId="0" applyNumberFormat="1" applyFont="1" applyFill="1" applyBorder="1" applyAlignment="1" applyProtection="1">
      <alignment horizontal="center" vertical="top" wrapText="1"/>
    </xf>
    <xf numFmtId="0" fontId="5" fillId="0" borderId="34" xfId="180" applyNumberFormat="1" applyFont="1" applyFill="1" applyBorder="1" applyAlignment="1" applyProtection="1">
      <alignment horizontal="justify" vertical="top" wrapText="1"/>
    </xf>
    <xf numFmtId="49" fontId="5" fillId="0" borderId="13" xfId="180" applyNumberFormat="1" applyFont="1" applyFill="1" applyBorder="1" applyAlignment="1" applyProtection="1">
      <alignment horizontal="center" vertical="top" wrapText="1"/>
    </xf>
    <xf numFmtId="0" fontId="5" fillId="0" borderId="30" xfId="0" applyFont="1" applyBorder="1" applyAlignment="1" applyProtection="1">
      <alignment horizontal="center" vertical="top" wrapText="1" shrinkToFit="1"/>
    </xf>
    <xf numFmtId="0" fontId="5" fillId="0" borderId="30" xfId="0" applyFont="1" applyBorder="1" applyAlignment="1" applyProtection="1">
      <alignment horizontal="justify" vertical="top" wrapText="1"/>
    </xf>
    <xf numFmtId="0" fontId="5" fillId="0" borderId="12" xfId="0" applyFont="1" applyBorder="1" applyAlignment="1" applyProtection="1">
      <alignment horizontal="center" vertical="top" wrapText="1" shrinkToFit="1"/>
    </xf>
    <xf numFmtId="165" fontId="5" fillId="0" borderId="12" xfId="129" applyFont="1" applyBorder="1" applyAlignment="1" applyProtection="1">
      <alignment horizontal="center" vertical="top" wrapText="1" shrinkToFit="1"/>
    </xf>
    <xf numFmtId="0" fontId="5" fillId="0" borderId="32" xfId="0" applyFont="1" applyBorder="1" applyAlignment="1" applyProtection="1">
      <alignment horizontal="center" vertical="top" wrapText="1" shrinkToFit="1"/>
    </xf>
    <xf numFmtId="0" fontId="5" fillId="0" borderId="32" xfId="0" applyFont="1" applyBorder="1" applyAlignment="1" applyProtection="1">
      <alignment horizontal="justify" vertical="top" wrapText="1"/>
    </xf>
    <xf numFmtId="0" fontId="5" fillId="0" borderId="14" xfId="0" applyFont="1" applyBorder="1" applyAlignment="1" applyProtection="1">
      <alignment horizontal="center" vertical="top" wrapText="1" shrinkToFit="1"/>
    </xf>
    <xf numFmtId="165" fontId="5" fillId="0" borderId="14" xfId="129" applyFont="1" applyBorder="1" applyAlignment="1" applyProtection="1">
      <alignment horizontal="center" vertical="top" wrapText="1" shrinkToFit="1"/>
    </xf>
    <xf numFmtId="0" fontId="5" fillId="0" borderId="33" xfId="0" applyFont="1" applyBorder="1" applyAlignment="1" applyProtection="1">
      <alignment horizontal="center" vertical="top" wrapText="1" shrinkToFit="1"/>
    </xf>
    <xf numFmtId="0" fontId="5" fillId="0" borderId="33" xfId="0" applyFont="1" applyBorder="1" applyAlignment="1" applyProtection="1">
      <alignment horizontal="justify" vertical="top" wrapText="1"/>
    </xf>
    <xf numFmtId="0" fontId="5" fillId="0" borderId="15" xfId="0" applyFont="1" applyBorder="1" applyAlignment="1" applyProtection="1">
      <alignment horizontal="center" vertical="top" wrapText="1" shrinkToFit="1"/>
    </xf>
    <xf numFmtId="165" fontId="5" fillId="0" borderId="15" xfId="129" applyFont="1" applyBorder="1" applyAlignment="1" applyProtection="1">
      <alignment horizontal="center" vertical="top" wrapText="1" shrinkToFit="1"/>
    </xf>
    <xf numFmtId="165" fontId="5" fillId="0" borderId="30" xfId="129" applyFont="1" applyFill="1" applyBorder="1" applyAlignment="1" applyProtection="1">
      <alignment horizontal="center" vertical="top" wrapText="1" shrinkToFit="1"/>
    </xf>
    <xf numFmtId="165" fontId="5" fillId="0" borderId="32" xfId="129" applyFont="1" applyBorder="1" applyAlignment="1" applyProtection="1">
      <alignment horizontal="center" vertical="top" wrapText="1" shrinkToFit="1"/>
    </xf>
    <xf numFmtId="165" fontId="5" fillId="0" borderId="33" xfId="129" applyFont="1" applyBorder="1" applyAlignment="1" applyProtection="1">
      <alignment horizontal="center" vertical="top" wrapText="1" shrinkToFit="1"/>
    </xf>
    <xf numFmtId="0" fontId="5" fillId="0" borderId="18" xfId="0" applyFont="1" applyBorder="1" applyAlignment="1" applyProtection="1">
      <alignment horizontal="center" vertical="top" wrapText="1" shrinkToFit="1"/>
    </xf>
    <xf numFmtId="165" fontId="5" fillId="0" borderId="30" xfId="129" applyFont="1" applyBorder="1" applyAlignment="1" applyProtection="1">
      <alignment horizontal="center" vertical="top" wrapText="1" shrinkToFit="1"/>
    </xf>
    <xf numFmtId="0" fontId="5" fillId="0" borderId="19" xfId="0" applyFont="1" applyBorder="1" applyAlignment="1" applyProtection="1">
      <alignment horizontal="center" vertical="top" wrapText="1" shrinkToFit="1"/>
    </xf>
    <xf numFmtId="0" fontId="5" fillId="0" borderId="32" xfId="185" applyNumberFormat="1" applyFont="1" applyBorder="1" applyAlignment="1" applyProtection="1">
      <alignment horizontal="justify" vertical="top" wrapText="1"/>
    </xf>
    <xf numFmtId="49" fontId="4" fillId="31" borderId="35" xfId="180" applyNumberFormat="1" applyFont="1" applyFill="1" applyBorder="1" applyAlignment="1" applyProtection="1">
      <alignment horizontal="center" vertical="top"/>
    </xf>
    <xf numFmtId="0" fontId="4" fillId="31" borderId="25" xfId="180" applyNumberFormat="1" applyFont="1" applyFill="1" applyBorder="1" applyAlignment="1" applyProtection="1">
      <alignment horizontal="justify" vertical="center"/>
    </xf>
    <xf numFmtId="4" fontId="4" fillId="31" borderId="25" xfId="180" applyNumberFormat="1" applyFont="1" applyFill="1" applyBorder="1" applyAlignment="1" applyProtection="1">
      <alignment horizontal="center" vertical="top" shrinkToFit="1"/>
    </xf>
    <xf numFmtId="165" fontId="4" fillId="31" borderId="25" xfId="129" applyFont="1" applyFill="1" applyBorder="1" applyAlignment="1" applyProtection="1">
      <alignment horizontal="center" vertical="top" shrinkToFit="1"/>
    </xf>
    <xf numFmtId="0" fontId="4" fillId="31" borderId="25" xfId="180" applyNumberFormat="1" applyFont="1" applyFill="1" applyBorder="1" applyAlignment="1" applyProtection="1">
      <alignment horizontal="left" vertical="center"/>
    </xf>
    <xf numFmtId="49" fontId="4" fillId="0" borderId="35" xfId="180" applyNumberFormat="1" applyFont="1" applyFill="1" applyBorder="1" applyAlignment="1" applyProtection="1">
      <alignment horizontal="center" vertical="top"/>
    </xf>
    <xf numFmtId="0" fontId="4" fillId="0" borderId="25" xfId="180" applyNumberFormat="1" applyFont="1" applyFill="1" applyBorder="1" applyAlignment="1" applyProtection="1">
      <alignment horizontal="left" vertical="center"/>
    </xf>
    <xf numFmtId="4" fontId="4" fillId="0" borderId="25" xfId="180" applyNumberFormat="1" applyFont="1" applyFill="1" applyBorder="1" applyAlignment="1" applyProtection="1">
      <alignment horizontal="center" vertical="top" shrinkToFit="1"/>
    </xf>
    <xf numFmtId="165" fontId="4" fillId="0" borderId="25" xfId="129" applyFont="1" applyFill="1" applyBorder="1" applyAlignment="1" applyProtection="1">
      <alignment horizontal="center" vertical="top" shrinkToFit="1"/>
    </xf>
    <xf numFmtId="49" fontId="33" fillId="26" borderId="17" xfId="180" applyNumberFormat="1" applyFont="1" applyFill="1" applyBorder="1" applyAlignment="1" applyProtection="1">
      <alignment horizontal="center" vertical="top"/>
    </xf>
    <xf numFmtId="0" fontId="33" fillId="26" borderId="16" xfId="180" applyFont="1" applyFill="1" applyBorder="1" applyAlignment="1" applyProtection="1">
      <alignment horizontal="left" vertical="top" wrapText="1"/>
    </xf>
    <xf numFmtId="0" fontId="33" fillId="26" borderId="16" xfId="180" applyFont="1" applyFill="1" applyBorder="1" applyAlignment="1" applyProtection="1">
      <alignment horizontal="center" vertical="top" shrinkToFit="1"/>
    </xf>
    <xf numFmtId="165" fontId="33" fillId="26" borderId="16" xfId="129" applyFont="1" applyFill="1" applyBorder="1" applyAlignment="1" applyProtection="1">
      <alignment horizontal="right" vertical="top" shrinkToFit="1"/>
    </xf>
    <xf numFmtId="165" fontId="4" fillId="26" borderId="16" xfId="129" applyFont="1" applyFill="1" applyBorder="1" applyAlignment="1" applyProtection="1">
      <alignment horizontal="right" vertical="top" shrinkToFit="1"/>
    </xf>
    <xf numFmtId="49" fontId="4" fillId="0" borderId="17" xfId="180" applyNumberFormat="1" applyFont="1" applyFill="1" applyBorder="1" applyAlignment="1" applyProtection="1">
      <alignment horizontal="center" vertical="top" shrinkToFit="1"/>
    </xf>
    <xf numFmtId="0" fontId="4" fillId="0" borderId="16" xfId="180" applyFont="1" applyFill="1" applyBorder="1" applyAlignment="1" applyProtection="1">
      <alignment horizontal="right" vertical="top" shrinkToFit="1"/>
    </xf>
    <xf numFmtId="0" fontId="4" fillId="0" borderId="16" xfId="180" applyFont="1" applyFill="1" applyBorder="1" applyAlignment="1" applyProtection="1">
      <alignment horizontal="center" vertical="top" shrinkToFit="1"/>
    </xf>
    <xf numFmtId="165" fontId="4" fillId="0" borderId="16" xfId="129" applyFont="1" applyFill="1" applyBorder="1" applyAlignment="1" applyProtection="1">
      <alignment horizontal="center" vertical="top" shrinkToFit="1"/>
    </xf>
    <xf numFmtId="4" fontId="33" fillId="30" borderId="14" xfId="180" applyNumberFormat="1" applyFont="1" applyFill="1" applyBorder="1" applyAlignment="1" applyProtection="1">
      <alignment horizontal="center" vertical="top" shrinkToFit="1"/>
    </xf>
    <xf numFmtId="165" fontId="33" fillId="30" borderId="14" xfId="129" applyFont="1" applyFill="1" applyBorder="1" applyAlignment="1" applyProtection="1">
      <alignment horizontal="center" vertical="top" shrinkToFit="1"/>
    </xf>
    <xf numFmtId="3" fontId="33" fillId="26" borderId="16" xfId="180" applyNumberFormat="1" applyFont="1" applyFill="1" applyBorder="1" applyAlignment="1" applyProtection="1">
      <alignment horizontal="right" vertical="top" shrinkToFit="1"/>
    </xf>
    <xf numFmtId="0" fontId="4" fillId="0" borderId="15" xfId="180" applyFont="1" applyBorder="1" applyAlignment="1" applyProtection="1">
      <alignment horizontal="center" vertical="top" shrinkToFit="1"/>
    </xf>
    <xf numFmtId="0" fontId="5" fillId="0" borderId="12" xfId="180" applyFont="1" applyFill="1" applyBorder="1" applyAlignment="1" applyProtection="1">
      <alignment horizontal="justify" vertical="top" wrapText="1"/>
    </xf>
    <xf numFmtId="49" fontId="5" fillId="0" borderId="13" xfId="180" applyNumberFormat="1" applyBorder="1" applyAlignment="1" applyProtection="1">
      <alignment horizontal="center" vertical="top" wrapText="1"/>
    </xf>
    <xf numFmtId="0" fontId="5" fillId="0" borderId="14" xfId="180" applyFont="1" applyFill="1" applyBorder="1" applyAlignment="1" applyProtection="1">
      <alignment horizontal="justify" vertical="top" wrapText="1"/>
    </xf>
    <xf numFmtId="4" fontId="5" fillId="0" borderId="13" xfId="132" applyNumberFormat="1" applyFont="1" applyFill="1" applyBorder="1" applyAlignment="1" applyProtection="1">
      <alignment horizontal="center" vertical="top" shrinkToFit="1"/>
    </xf>
    <xf numFmtId="49" fontId="4" fillId="0" borderId="17" xfId="180" applyNumberFormat="1" applyFont="1" applyBorder="1" applyAlignment="1" applyProtection="1">
      <alignment horizontal="center" vertical="top" shrinkToFit="1"/>
    </xf>
    <xf numFmtId="0" fontId="4" fillId="0" borderId="16" xfId="180" applyFont="1" applyBorder="1" applyAlignment="1" applyProtection="1">
      <alignment horizontal="right" vertical="top" shrinkToFit="1"/>
    </xf>
    <xf numFmtId="0" fontId="4" fillId="0" borderId="16" xfId="180" applyFont="1" applyBorder="1" applyAlignment="1" applyProtection="1">
      <alignment horizontal="center" vertical="top" shrinkToFit="1"/>
    </xf>
    <xf numFmtId="49" fontId="5" fillId="0" borderId="19" xfId="180" applyNumberFormat="1" applyFill="1" applyBorder="1" applyAlignment="1" applyProtection="1">
      <alignment horizontal="center" vertical="top" wrapText="1"/>
    </xf>
    <xf numFmtId="49" fontId="5" fillId="0" borderId="13" xfId="180" applyNumberFormat="1" applyFill="1" applyBorder="1" applyAlignment="1" applyProtection="1">
      <alignment horizontal="center" vertical="top" wrapText="1"/>
    </xf>
    <xf numFmtId="170" fontId="45" fillId="0" borderId="18" xfId="180" applyNumberFormat="1" applyFont="1" applyFill="1" applyBorder="1" applyAlignment="1" applyProtection="1">
      <alignment horizontal="center" vertical="top" wrapText="1"/>
    </xf>
    <xf numFmtId="0" fontId="45" fillId="0" borderId="13" xfId="180" applyFont="1" applyFill="1" applyBorder="1" applyAlignment="1" applyProtection="1">
      <alignment horizontal="justify" vertical="top" wrapText="1"/>
    </xf>
    <xf numFmtId="0" fontId="45" fillId="0" borderId="14" xfId="180" applyFont="1" applyFill="1" applyBorder="1" applyAlignment="1" applyProtection="1">
      <alignment horizontal="center" vertical="top" shrinkToFit="1"/>
    </xf>
    <xf numFmtId="49" fontId="5" fillId="0" borderId="42" xfId="180" applyNumberFormat="1" applyFill="1" applyBorder="1" applyAlignment="1" applyProtection="1">
      <alignment horizontal="center" vertical="top" wrapText="1"/>
    </xf>
    <xf numFmtId="0" fontId="5" fillId="0" borderId="13" xfId="0" applyFont="1" applyFill="1" applyBorder="1" applyAlignment="1" applyProtection="1">
      <alignment horizontal="justify" vertical="top" wrapText="1"/>
    </xf>
    <xf numFmtId="49" fontId="4" fillId="0" borderId="18" xfId="180" applyNumberFormat="1" applyFont="1" applyBorder="1" applyAlignment="1" applyProtection="1">
      <alignment horizontal="center" vertical="top" wrapText="1"/>
    </xf>
    <xf numFmtId="0" fontId="4" fillId="0" borderId="14" xfId="180" applyFont="1" applyBorder="1" applyAlignment="1" applyProtection="1">
      <alignment horizontal="justify" vertical="top" wrapText="1"/>
    </xf>
    <xf numFmtId="170" fontId="4" fillId="0" borderId="18" xfId="180" applyNumberFormat="1" applyFont="1" applyBorder="1" applyAlignment="1" applyProtection="1">
      <alignment horizontal="center" vertical="top" wrapText="1"/>
    </xf>
    <xf numFmtId="0" fontId="33" fillId="30" borderId="14" xfId="180" applyFont="1" applyFill="1" applyBorder="1" applyAlignment="1" applyProtection="1">
      <alignment horizontal="justify"/>
    </xf>
    <xf numFmtId="3" fontId="33" fillId="30" borderId="14" xfId="180" applyNumberFormat="1" applyFont="1" applyFill="1" applyBorder="1" applyAlignment="1" applyProtection="1">
      <alignment horizontal="center" vertical="top" shrinkToFit="1"/>
    </xf>
    <xf numFmtId="49" fontId="33" fillId="27" borderId="35" xfId="180" applyNumberFormat="1" applyFont="1" applyFill="1" applyBorder="1" applyAlignment="1" applyProtection="1">
      <alignment horizontal="center" vertical="top"/>
    </xf>
    <xf numFmtId="0" fontId="33" fillId="27" borderId="25" xfId="180" applyNumberFormat="1" applyFont="1" applyFill="1" applyBorder="1" applyAlignment="1" applyProtection="1">
      <alignment horizontal="justify" vertical="center"/>
    </xf>
    <xf numFmtId="4" fontId="33" fillId="27" borderId="25" xfId="180" applyNumberFormat="1" applyFont="1" applyFill="1" applyBorder="1" applyAlignment="1" applyProtection="1">
      <alignment horizontal="center" vertical="top" shrinkToFit="1"/>
    </xf>
    <xf numFmtId="165" fontId="33" fillId="27" borderId="25" xfId="129" applyFont="1" applyFill="1" applyBorder="1" applyAlignment="1" applyProtection="1">
      <alignment horizontal="center" vertical="top" shrinkToFit="1"/>
    </xf>
    <xf numFmtId="0" fontId="38" fillId="0" borderId="37" xfId="180" applyNumberFormat="1" applyFont="1" applyFill="1" applyBorder="1" applyAlignment="1" applyProtection="1">
      <alignment horizontal="center" vertical="top" shrinkToFit="1"/>
    </xf>
    <xf numFmtId="165" fontId="38" fillId="0" borderId="37" xfId="129" applyFont="1" applyFill="1" applyBorder="1" applyAlignment="1" applyProtection="1">
      <alignment horizontal="center" vertical="top" shrinkToFit="1"/>
    </xf>
    <xf numFmtId="0" fontId="33" fillId="0" borderId="25" xfId="180" applyNumberFormat="1" applyFont="1" applyFill="1" applyBorder="1" applyAlignment="1" applyProtection="1">
      <alignment horizontal="justify" vertical="center"/>
    </xf>
    <xf numFmtId="0" fontId="38" fillId="0" borderId="25" xfId="180" applyNumberFormat="1" applyFont="1" applyFill="1" applyBorder="1" applyAlignment="1" applyProtection="1">
      <alignment horizontal="center" vertical="top" shrinkToFit="1"/>
    </xf>
    <xf numFmtId="165" fontId="38" fillId="0" borderId="25" xfId="129" applyFont="1" applyFill="1" applyBorder="1" applyAlignment="1" applyProtection="1">
      <alignment horizontal="center" vertical="top" shrinkToFit="1"/>
    </xf>
    <xf numFmtId="0" fontId="33" fillId="27" borderId="25" xfId="180" applyNumberFormat="1" applyFont="1" applyFill="1" applyBorder="1" applyAlignment="1" applyProtection="1">
      <alignment horizontal="right" vertical="center"/>
    </xf>
    <xf numFmtId="0" fontId="5" fillId="0" borderId="0" xfId="180" applyNumberFormat="1" applyFont="1" applyFill="1" applyAlignment="1" applyProtection="1">
      <alignment horizontal="justify" vertical="top"/>
    </xf>
    <xf numFmtId="165" fontId="4" fillId="29" borderId="45" xfId="129" applyFont="1" applyFill="1" applyBorder="1" applyAlignment="1" applyProtection="1">
      <alignment horizontal="center" vertical="top" wrapText="1"/>
    </xf>
    <xf numFmtId="165" fontId="5" fillId="0" borderId="46" xfId="129" applyFont="1" applyFill="1" applyBorder="1" applyAlignment="1" applyProtection="1">
      <alignment horizontal="center" vertical="top" shrinkToFit="1"/>
    </xf>
    <xf numFmtId="165" fontId="4" fillId="26" borderId="47" xfId="129" applyFont="1" applyFill="1" applyBorder="1" applyAlignment="1" applyProtection="1">
      <alignment horizontal="center" vertical="top" shrinkToFit="1"/>
    </xf>
    <xf numFmtId="165" fontId="5" fillId="0" borderId="48" xfId="129" applyFont="1" applyFill="1" applyBorder="1" applyAlignment="1" applyProtection="1">
      <alignment horizontal="center" vertical="top" shrinkToFit="1"/>
    </xf>
    <xf numFmtId="165" fontId="5" fillId="0" borderId="49" xfId="129" applyFont="1" applyFill="1" applyBorder="1" applyAlignment="1" applyProtection="1">
      <alignment horizontal="center" vertical="top" shrinkToFit="1"/>
    </xf>
    <xf numFmtId="43" fontId="5" fillId="0" borderId="48" xfId="129" applyNumberFormat="1" applyFont="1" applyFill="1" applyBorder="1" applyAlignment="1" applyProtection="1">
      <alignment horizontal="center" vertical="top" shrinkToFit="1"/>
    </xf>
    <xf numFmtId="43" fontId="5" fillId="0" borderId="14" xfId="129" applyNumberFormat="1" applyFont="1" applyFill="1" applyBorder="1" applyAlignment="1" applyProtection="1">
      <alignment horizontal="center" vertical="top" shrinkToFit="1"/>
    </xf>
    <xf numFmtId="43" fontId="5" fillId="0" borderId="15" xfId="129" applyNumberFormat="1" applyFont="1" applyFill="1" applyBorder="1" applyAlignment="1" applyProtection="1">
      <alignment horizontal="center" vertical="top" shrinkToFit="1"/>
    </xf>
    <xf numFmtId="43" fontId="5" fillId="0" borderId="46" xfId="129" applyNumberFormat="1" applyFont="1" applyFill="1" applyBorder="1" applyAlignment="1" applyProtection="1">
      <alignment horizontal="center" vertical="top" shrinkToFit="1"/>
    </xf>
    <xf numFmtId="165" fontId="4" fillId="0" borderId="50" xfId="129" applyFont="1" applyBorder="1" applyAlignment="1" applyProtection="1">
      <alignment horizontal="center" vertical="top" shrinkToFit="1"/>
    </xf>
    <xf numFmtId="165" fontId="32" fillId="0" borderId="46" xfId="129" applyFont="1" applyBorder="1" applyAlignment="1" applyProtection="1">
      <alignment horizontal="center" vertical="top" shrinkToFit="1"/>
    </xf>
    <xf numFmtId="165" fontId="32" fillId="0" borderId="49" xfId="129" applyFont="1" applyBorder="1" applyAlignment="1" applyProtection="1">
      <alignment horizontal="center" vertical="top" shrinkToFit="1"/>
    </xf>
    <xf numFmtId="165" fontId="5" fillId="0" borderId="51" xfId="129" applyFont="1" applyFill="1" applyBorder="1" applyAlignment="1" applyProtection="1">
      <alignment horizontal="center" vertical="top" shrinkToFit="1"/>
    </xf>
    <xf numFmtId="165" fontId="4" fillId="31" borderId="47" xfId="129" applyFont="1" applyFill="1" applyBorder="1" applyAlignment="1" applyProtection="1">
      <alignment horizontal="center" vertical="top" shrinkToFit="1"/>
    </xf>
    <xf numFmtId="165" fontId="4" fillId="0" borderId="50" xfId="129" applyFont="1" applyFill="1" applyBorder="1" applyAlignment="1" applyProtection="1">
      <alignment horizontal="center" vertical="top" shrinkToFit="1"/>
    </xf>
    <xf numFmtId="165" fontId="4" fillId="0" borderId="52" xfId="129" applyFont="1" applyFill="1" applyBorder="1" applyAlignment="1" applyProtection="1">
      <alignment horizontal="center" vertical="top" shrinkToFit="1"/>
    </xf>
    <xf numFmtId="165" fontId="4" fillId="32" borderId="53" xfId="129" applyFont="1" applyFill="1" applyBorder="1" applyAlignment="1" applyProtection="1">
      <alignment horizontal="center" vertical="top" shrinkToFit="1"/>
    </xf>
    <xf numFmtId="165" fontId="4" fillId="0" borderId="54" xfId="129" applyFont="1" applyFill="1" applyBorder="1" applyAlignment="1" applyProtection="1">
      <alignment horizontal="center" vertical="top" shrinkToFit="1"/>
    </xf>
    <xf numFmtId="44" fontId="4" fillId="0" borderId="50" xfId="129" applyNumberFormat="1" applyFont="1" applyFill="1" applyBorder="1" applyAlignment="1" applyProtection="1">
      <alignment horizontal="right" vertical="top" shrinkToFit="1"/>
    </xf>
    <xf numFmtId="165" fontId="5" fillId="0" borderId="55" xfId="129" applyFont="1" applyFill="1" applyBorder="1" applyAlignment="1" applyProtection="1">
      <alignment horizontal="center" vertical="top" shrinkToFit="1"/>
    </xf>
    <xf numFmtId="165" fontId="5" fillId="0" borderId="56" xfId="129" applyFont="1" applyFill="1" applyBorder="1" applyAlignment="1" applyProtection="1">
      <alignment horizontal="center" vertical="top" shrinkToFit="1"/>
    </xf>
    <xf numFmtId="165" fontId="4" fillId="0" borderId="56" xfId="129" applyFont="1" applyBorder="1" applyAlignment="1" applyProtection="1">
      <alignment horizontal="center" vertical="top" shrinkToFit="1"/>
    </xf>
    <xf numFmtId="165" fontId="4" fillId="30" borderId="46" xfId="129" applyFont="1" applyFill="1" applyBorder="1" applyAlignment="1" applyProtection="1">
      <alignment horizontal="center" vertical="top" shrinkToFit="1"/>
    </xf>
    <xf numFmtId="3" fontId="4" fillId="0" borderId="0" xfId="180" applyNumberFormat="1" applyFont="1" applyAlignment="1" applyProtection="1">
      <alignment horizontal="center" vertical="top" shrinkToFit="1"/>
    </xf>
    <xf numFmtId="3" fontId="4" fillId="26" borderId="47" xfId="180" applyNumberFormat="1" applyFont="1" applyFill="1" applyBorder="1" applyAlignment="1" applyProtection="1">
      <alignment horizontal="center" vertical="top" shrinkToFit="1"/>
    </xf>
    <xf numFmtId="3" fontId="4" fillId="0" borderId="46" xfId="180" applyNumberFormat="1" applyFont="1" applyBorder="1" applyAlignment="1" applyProtection="1">
      <alignment horizontal="center" vertical="top" shrinkToFit="1"/>
    </xf>
    <xf numFmtId="173" fontId="5" fillId="0" borderId="48" xfId="180" applyNumberFormat="1" applyBorder="1" applyAlignment="1" applyProtection="1">
      <alignment horizontal="center" vertical="top" shrinkToFit="1"/>
    </xf>
    <xf numFmtId="173" fontId="5" fillId="0" borderId="46" xfId="132" applyNumberFormat="1" applyFont="1" applyFill="1" applyBorder="1" applyAlignment="1" applyProtection="1">
      <alignment horizontal="right" vertical="top" shrinkToFit="1"/>
    </xf>
    <xf numFmtId="173" fontId="5" fillId="0" borderId="55" xfId="132" applyNumberFormat="1" applyFont="1" applyFill="1" applyBorder="1" applyAlignment="1" applyProtection="1">
      <alignment horizontal="right" vertical="top" shrinkToFit="1"/>
    </xf>
    <xf numFmtId="0" fontId="42" fillId="0" borderId="55" xfId="0" applyFont="1" applyBorder="1" applyAlignment="1" applyProtection="1">
      <alignment horizontal="center" vertical="center" wrapText="1"/>
    </xf>
    <xf numFmtId="3" fontId="5" fillId="0" borderId="55" xfId="132" applyNumberFormat="1" applyFont="1" applyFill="1" applyBorder="1" applyAlignment="1" applyProtection="1">
      <alignment horizontal="center" vertical="top" shrinkToFit="1"/>
    </xf>
    <xf numFmtId="173" fontId="45" fillId="0" borderId="48" xfId="132" applyNumberFormat="1" applyFont="1" applyFill="1" applyBorder="1" applyAlignment="1" applyProtection="1">
      <alignment horizontal="right" vertical="top" shrinkToFit="1"/>
    </xf>
    <xf numFmtId="173" fontId="45" fillId="0" borderId="46" xfId="132" applyNumberFormat="1" applyFont="1" applyFill="1" applyBorder="1" applyAlignment="1" applyProtection="1">
      <alignment horizontal="right" vertical="top" shrinkToFit="1"/>
    </xf>
    <xf numFmtId="173" fontId="5" fillId="0" borderId="13" xfId="180" applyNumberFormat="1" applyBorder="1" applyAlignment="1" applyProtection="1">
      <alignment horizontal="center" vertical="top" shrinkToFit="1"/>
    </xf>
    <xf numFmtId="173" fontId="45" fillId="0" borderId="46" xfId="180" applyNumberFormat="1" applyFont="1" applyBorder="1" applyAlignment="1" applyProtection="1">
      <alignment horizontal="right" vertical="top" shrinkToFit="1"/>
    </xf>
    <xf numFmtId="173" fontId="5" fillId="0" borderId="12" xfId="180" applyNumberFormat="1" applyBorder="1" applyAlignment="1" applyProtection="1">
      <alignment horizontal="center" vertical="top" shrinkToFit="1"/>
    </xf>
    <xf numFmtId="3" fontId="45" fillId="0" borderId="46" xfId="132" applyNumberFormat="1" applyFont="1" applyFill="1" applyBorder="1" applyAlignment="1" applyProtection="1">
      <alignment horizontal="center" vertical="top" shrinkToFit="1"/>
    </xf>
    <xf numFmtId="3" fontId="45" fillId="0" borderId="49" xfId="132" applyNumberFormat="1" applyFont="1" applyFill="1" applyBorder="1" applyAlignment="1" applyProtection="1">
      <alignment horizontal="center" vertical="top" shrinkToFit="1"/>
    </xf>
    <xf numFmtId="173" fontId="5" fillId="0" borderId="49" xfId="132" applyNumberFormat="1" applyFont="1" applyFill="1" applyBorder="1" applyAlignment="1" applyProtection="1">
      <alignment horizontal="right" vertical="top" shrinkToFit="1"/>
    </xf>
    <xf numFmtId="173" fontId="5" fillId="0" borderId="46" xfId="180" applyNumberFormat="1" applyBorder="1" applyAlignment="1" applyProtection="1">
      <alignment horizontal="right" vertical="top" shrinkToFit="1"/>
    </xf>
    <xf numFmtId="44" fontId="4" fillId="0" borderId="50" xfId="180" applyNumberFormat="1" applyFont="1" applyBorder="1" applyAlignment="1" applyProtection="1">
      <alignment horizontal="center" vertical="top" shrinkToFit="1"/>
    </xf>
    <xf numFmtId="165" fontId="5" fillId="0" borderId="14" xfId="129" applyFont="1" applyBorder="1" applyAlignment="1" applyProtection="1">
      <alignment horizontal="center" vertical="top" wrapText="1"/>
    </xf>
    <xf numFmtId="165" fontId="5" fillId="0" borderId="48" xfId="129" applyFont="1" applyFill="1" applyBorder="1" applyAlignment="1" applyProtection="1">
      <alignment horizontal="center" vertical="top" wrapText="1" shrinkToFit="1"/>
    </xf>
    <xf numFmtId="165" fontId="5" fillId="0" borderId="46" xfId="129" applyFont="1" applyFill="1" applyBorder="1" applyAlignment="1" applyProtection="1">
      <alignment horizontal="center" vertical="top" wrapText="1" shrinkToFit="1"/>
    </xf>
    <xf numFmtId="165" fontId="4" fillId="31" borderId="53" xfId="129" applyFont="1" applyFill="1" applyBorder="1" applyAlignment="1" applyProtection="1">
      <alignment horizontal="center" vertical="top" shrinkToFit="1"/>
    </xf>
    <xf numFmtId="165" fontId="4" fillId="0" borderId="57" xfId="129" applyFont="1" applyFill="1" applyBorder="1" applyAlignment="1" applyProtection="1">
      <alignment horizontal="center" vertical="top" shrinkToFit="1"/>
    </xf>
    <xf numFmtId="165" fontId="4" fillId="0" borderId="53" xfId="129" applyFont="1" applyFill="1" applyBorder="1" applyAlignment="1" applyProtection="1">
      <alignment horizontal="center" vertical="top" shrinkToFit="1"/>
    </xf>
    <xf numFmtId="165" fontId="33" fillId="26" borderId="47" xfId="129" applyFont="1" applyFill="1" applyBorder="1" applyAlignment="1" applyProtection="1">
      <alignment horizontal="center" vertical="top" shrinkToFit="1"/>
    </xf>
    <xf numFmtId="165" fontId="5" fillId="0" borderId="46" xfId="129" applyFont="1" applyFill="1" applyBorder="1" applyAlignment="1" applyProtection="1">
      <alignment horizontal="right" vertical="top" shrinkToFit="1"/>
    </xf>
    <xf numFmtId="165" fontId="33" fillId="30" borderId="46" xfId="129" applyFont="1" applyFill="1" applyBorder="1" applyAlignment="1" applyProtection="1">
      <alignment horizontal="center" vertical="top" shrinkToFit="1"/>
    </xf>
    <xf numFmtId="3" fontId="33" fillId="26" borderId="47" xfId="180" applyNumberFormat="1" applyFont="1" applyFill="1" applyBorder="1" applyAlignment="1" applyProtection="1">
      <alignment horizontal="center" vertical="top" shrinkToFit="1"/>
    </xf>
    <xf numFmtId="173" fontId="5" fillId="0" borderId="49" xfId="132" applyNumberFormat="1" applyFont="1" applyFill="1" applyBorder="1" applyAlignment="1" applyProtection="1">
      <alignment horizontal="center" vertical="top" shrinkToFit="1"/>
    </xf>
    <xf numFmtId="173" fontId="5" fillId="0" borderId="55" xfId="180" applyNumberFormat="1" applyBorder="1" applyAlignment="1" applyProtection="1">
      <alignment horizontal="center" vertical="top" shrinkToFit="1"/>
    </xf>
    <xf numFmtId="3" fontId="4" fillId="0" borderId="53" xfId="180" applyNumberFormat="1" applyFont="1" applyBorder="1" applyAlignment="1" applyProtection="1">
      <alignment horizontal="center" vertical="top" shrinkToFit="1"/>
    </xf>
    <xf numFmtId="3" fontId="45" fillId="0" borderId="48" xfId="132" applyNumberFormat="1" applyFont="1" applyFill="1" applyBorder="1" applyAlignment="1" applyProtection="1">
      <alignment horizontal="center" vertical="top" shrinkToFit="1"/>
    </xf>
    <xf numFmtId="173" fontId="45" fillId="0" borderId="13" xfId="180" applyNumberFormat="1" applyFont="1" applyBorder="1" applyAlignment="1" applyProtection="1">
      <alignment horizontal="right" vertical="top" shrinkToFit="1"/>
    </xf>
    <xf numFmtId="3" fontId="45" fillId="0" borderId="30" xfId="132" applyNumberFormat="1" applyFont="1" applyFill="1" applyBorder="1" applyAlignment="1" applyProtection="1">
      <alignment horizontal="center" vertical="top" shrinkToFit="1"/>
    </xf>
    <xf numFmtId="3" fontId="5" fillId="0" borderId="46" xfId="132" applyNumberFormat="1" applyFont="1" applyFill="1" applyBorder="1" applyAlignment="1" applyProtection="1">
      <alignment horizontal="center" vertical="top" shrinkToFit="1"/>
    </xf>
    <xf numFmtId="3" fontId="33" fillId="30" borderId="46" xfId="180" applyNumberFormat="1" applyFont="1" applyFill="1" applyBorder="1" applyAlignment="1" applyProtection="1">
      <alignment horizontal="center" vertical="top" shrinkToFit="1"/>
    </xf>
    <xf numFmtId="165" fontId="33" fillId="27" borderId="53" xfId="129" applyFont="1" applyFill="1" applyBorder="1" applyAlignment="1" applyProtection="1">
      <alignment horizontal="center" vertical="top" shrinkToFit="1"/>
    </xf>
    <xf numFmtId="44" fontId="33" fillId="0" borderId="57" xfId="129" applyNumberFormat="1" applyFont="1" applyFill="1" applyBorder="1" applyAlignment="1" applyProtection="1">
      <alignment horizontal="center" vertical="top" shrinkToFit="1"/>
    </xf>
    <xf numFmtId="44" fontId="33" fillId="0" borderId="50" xfId="129" applyNumberFormat="1" applyFont="1" applyFill="1" applyBorder="1" applyAlignment="1" applyProtection="1">
      <alignment horizontal="center" vertical="top" shrinkToFit="1"/>
    </xf>
  </cellXfs>
  <cellStyles count="297">
    <cellStyle name="_Procjena opremanja Busevec - Lekenik" xfId="1"/>
    <cellStyle name="20% - Accent1" xfId="2" builtinId="30" customBuiltin="1"/>
    <cellStyle name="20% - Accent1 2" xfId="3"/>
    <cellStyle name="20% - Accent1 2 2" xfId="4"/>
    <cellStyle name="20% - Accent1 3" xfId="5"/>
    <cellStyle name="20% - Accent2" xfId="6" builtinId="34" customBuiltin="1"/>
    <cellStyle name="20% - Accent2 2" xfId="7"/>
    <cellStyle name="20% - Accent2 2 2" xfId="8"/>
    <cellStyle name="20% - Accent2 3" xfId="9"/>
    <cellStyle name="20% - Accent3" xfId="10" builtinId="38" customBuiltin="1"/>
    <cellStyle name="20% - Accent3 2" xfId="11"/>
    <cellStyle name="20% - Accent3 2 2" xfId="12"/>
    <cellStyle name="20% - Accent3 3" xfId="13"/>
    <cellStyle name="20% - Accent4" xfId="14" builtinId="42" customBuiltin="1"/>
    <cellStyle name="20% - Accent4 2" xfId="15"/>
    <cellStyle name="20% - Accent4 2 2" xfId="16"/>
    <cellStyle name="20% - Accent4 3" xfId="17"/>
    <cellStyle name="20% - Accent5" xfId="18" builtinId="46" customBuiltin="1"/>
    <cellStyle name="20% - Accent5 2" xfId="19"/>
    <cellStyle name="20% - Accent5 2 2" xfId="20"/>
    <cellStyle name="20% - Accent5 3" xfId="21"/>
    <cellStyle name="20% - Accent6" xfId="22" builtinId="50" customBuiltin="1"/>
    <cellStyle name="20% - Accent6 2" xfId="23"/>
    <cellStyle name="20% - Accent6 2 2" xfId="24"/>
    <cellStyle name="20% - Accent6 3" xfId="25"/>
    <cellStyle name="20% - Isticanje1" xfId="26"/>
    <cellStyle name="20% - Isticanje1 2" xfId="27"/>
    <cellStyle name="20% - Isticanje1_2014-12-03 Tender B Manastir - most Drava" xfId="28"/>
    <cellStyle name="20% - Isticanje2" xfId="29"/>
    <cellStyle name="20% - Isticanje2 2" xfId="30"/>
    <cellStyle name="20% - Isticanje2_2014-12-03 Tender B Manastir - most Drava" xfId="31"/>
    <cellStyle name="20% - Isticanje3" xfId="32"/>
    <cellStyle name="20% - Isticanje3 2" xfId="33"/>
    <cellStyle name="20% - Isticanje3_2014-12-03 Tender B Manastir - most Drava" xfId="34"/>
    <cellStyle name="20% - Isticanje4" xfId="35"/>
    <cellStyle name="20% - Isticanje4 2" xfId="36"/>
    <cellStyle name="20% - Isticanje4_2014-12-03 Tender B Manastir - most Drava" xfId="37"/>
    <cellStyle name="20% - Isticanje5" xfId="38"/>
    <cellStyle name="20% - Isticanje5 2" xfId="39"/>
    <cellStyle name="20% - Isticanje5_2014-12-03 Tender B Manastir - most Drava" xfId="40"/>
    <cellStyle name="20% - Isticanje6" xfId="41"/>
    <cellStyle name="20% - Isticanje6 2" xfId="42"/>
    <cellStyle name="20% - Isticanje6_2014-12-03 Tender B Manastir - most Drava" xfId="43"/>
    <cellStyle name="40% - Accent1" xfId="44" builtinId="31" customBuiltin="1"/>
    <cellStyle name="40% - Accent1 2" xfId="45"/>
    <cellStyle name="40% - Accent1 2 2" xfId="46"/>
    <cellStyle name="40% - Accent1 3" xfId="47"/>
    <cellStyle name="40% - Accent2" xfId="48" builtinId="35" customBuiltin="1"/>
    <cellStyle name="40% - Accent2 2" xfId="49"/>
    <cellStyle name="40% - Accent2 2 2" xfId="50"/>
    <cellStyle name="40% - Accent2 3" xfId="51"/>
    <cellStyle name="40% - Accent3" xfId="52" builtinId="39" customBuiltin="1"/>
    <cellStyle name="40% - Accent3 2" xfId="53"/>
    <cellStyle name="40% - Accent3 2 2" xfId="54"/>
    <cellStyle name="40% - Accent3 3" xfId="55"/>
    <cellStyle name="40% - Accent4" xfId="56" builtinId="43" customBuiltin="1"/>
    <cellStyle name="40% - Accent4 2" xfId="57"/>
    <cellStyle name="40% - Accent4 2 2" xfId="58"/>
    <cellStyle name="40% - Accent4 3" xfId="59"/>
    <cellStyle name="40% - Accent5" xfId="60" builtinId="47" customBuiltin="1"/>
    <cellStyle name="40% - Accent5 2" xfId="61"/>
    <cellStyle name="40% - Accent5 2 2" xfId="62"/>
    <cellStyle name="40% - Accent5 3" xfId="63"/>
    <cellStyle name="40% - Accent5 3 2" xfId="268"/>
    <cellStyle name="40% - Accent5 4" xfId="64"/>
    <cellStyle name="40% - Accent6" xfId="65" builtinId="51" customBuiltin="1"/>
    <cellStyle name="40% - Accent6 2" xfId="66"/>
    <cellStyle name="40% - Accent6 2 2" xfId="67"/>
    <cellStyle name="40% - Accent6 3" xfId="68"/>
    <cellStyle name="40% - Isticanje2" xfId="69"/>
    <cellStyle name="40% - Isticanje2 2" xfId="70"/>
    <cellStyle name="40% - Isticanje2_2014-12-03 Tender B Manastir - most Drava" xfId="71"/>
    <cellStyle name="40% - Isticanje3" xfId="72"/>
    <cellStyle name="40% - Isticanje3 2" xfId="73"/>
    <cellStyle name="40% - Isticanje3_2014-12-03 Tender B Manastir - most Drava" xfId="74"/>
    <cellStyle name="40% - Isticanje4" xfId="75"/>
    <cellStyle name="40% - Isticanje4 2" xfId="76"/>
    <cellStyle name="40% - Isticanje4_2014-12-03 Tender B Manastir - most Drava" xfId="77"/>
    <cellStyle name="40% - Isticanje5" xfId="78"/>
    <cellStyle name="40% - Isticanje5 2" xfId="79"/>
    <cellStyle name="40% - Isticanje5 3" xfId="80"/>
    <cellStyle name="40% - Isticanje5 3 2" xfId="269"/>
    <cellStyle name="40% - Isticanje5 5" xfId="81"/>
    <cellStyle name="40% - Isticanje5 5 2" xfId="270"/>
    <cellStyle name="40% - Isticanje5_2014-12-03 Tender B Manastir - most Drava" xfId="82"/>
    <cellStyle name="40% - Isticanje6" xfId="83"/>
    <cellStyle name="40% - Isticanje6 2" xfId="84"/>
    <cellStyle name="40% - Isticanje6_2014-12-03 Tender B Manastir - most Drava" xfId="85"/>
    <cellStyle name="40% - Naglasak1" xfId="86"/>
    <cellStyle name="40% - Naglasak1 2" xfId="87"/>
    <cellStyle name="40% - Naglasak1_2014-12-03 Tender B Manastir - most Drava" xfId="88"/>
    <cellStyle name="60% - Accent1" xfId="89" builtinId="32" customBuiltin="1"/>
    <cellStyle name="60% - Accent1 2" xfId="90"/>
    <cellStyle name="60% - Accent2" xfId="91" builtinId="36" customBuiltin="1"/>
    <cellStyle name="60% - Accent2 2" xfId="92"/>
    <cellStyle name="60% - Accent3" xfId="93" builtinId="40" customBuiltin="1"/>
    <cellStyle name="60% - Accent3 2" xfId="94"/>
    <cellStyle name="60% - Accent4" xfId="95" builtinId="44" customBuiltin="1"/>
    <cellStyle name="60% - Accent4 2" xfId="96"/>
    <cellStyle name="60% - Accent5" xfId="97" builtinId="48" customBuiltin="1"/>
    <cellStyle name="60% - Accent5 2" xfId="98"/>
    <cellStyle name="60% - Accent6" xfId="99" builtinId="52" customBuiltin="1"/>
    <cellStyle name="60% - Accent6 2" xfId="100"/>
    <cellStyle name="60% - Isticanje1" xfId="101"/>
    <cellStyle name="60% - Isticanje2" xfId="102"/>
    <cellStyle name="60% - Isticanje3" xfId="103"/>
    <cellStyle name="60% - Isticanje4" xfId="104"/>
    <cellStyle name="60% - Isticanje5" xfId="105"/>
    <cellStyle name="60% - Isticanje6" xfId="106"/>
    <cellStyle name="Accent1" xfId="107" builtinId="29" customBuiltin="1"/>
    <cellStyle name="Accent1 2" xfId="108"/>
    <cellStyle name="Accent2" xfId="109" builtinId="33" customBuiltin="1"/>
    <cellStyle name="Accent2 2" xfId="110"/>
    <cellStyle name="Accent3" xfId="111" builtinId="37" customBuiltin="1"/>
    <cellStyle name="Accent3 2" xfId="112"/>
    <cellStyle name="Accent4" xfId="113" builtinId="41" customBuiltin="1"/>
    <cellStyle name="Accent4 2" xfId="114"/>
    <cellStyle name="Accent5" xfId="115" builtinId="45" customBuiltin="1"/>
    <cellStyle name="Accent5 2" xfId="116"/>
    <cellStyle name="Accent6" xfId="117" builtinId="49" customBuiltin="1"/>
    <cellStyle name="Accent6 2" xfId="118"/>
    <cellStyle name="Bad" xfId="119" builtinId="27" customBuiltin="1"/>
    <cellStyle name="Bad 2" xfId="120"/>
    <cellStyle name="Bilješka" xfId="121"/>
    <cellStyle name="Bilješka 2" xfId="122"/>
    <cellStyle name="Bilješka 3" xfId="123"/>
    <cellStyle name="Bilješka 4" xfId="124"/>
    <cellStyle name="Calculation" xfId="125" builtinId="22" customBuiltin="1"/>
    <cellStyle name="Calculation 2" xfId="126"/>
    <cellStyle name="Check Cell" xfId="127" builtinId="23" customBuiltin="1"/>
    <cellStyle name="Check Cell 2" xfId="128"/>
    <cellStyle name="Comma" xfId="129" builtinId="3"/>
    <cellStyle name="Comma 2" xfId="130"/>
    <cellStyle name="Comma 2 2" xfId="131"/>
    <cellStyle name="Comma 2 2 2" xfId="273"/>
    <cellStyle name="Comma 2 3" xfId="272"/>
    <cellStyle name="Comma 3" xfId="132"/>
    <cellStyle name="Comma 3 2" xfId="133"/>
    <cellStyle name="Comma 3 2 2" xfId="134"/>
    <cellStyle name="Comma 3 2 2 2" xfId="276"/>
    <cellStyle name="Comma 3 2 3" xfId="275"/>
    <cellStyle name="Comma 3 3" xfId="135"/>
    <cellStyle name="Comma 3 4" xfId="274"/>
    <cellStyle name="Comma 4" xfId="136"/>
    <cellStyle name="Comma 4 2" xfId="137"/>
    <cellStyle name="Comma 4 2 2" xfId="277"/>
    <cellStyle name="Comma 5" xfId="138"/>
    <cellStyle name="Comma 5 2" xfId="278"/>
    <cellStyle name="Comma 6" xfId="139"/>
    <cellStyle name="Comma 6 2" xfId="279"/>
    <cellStyle name="Comma 7" xfId="271"/>
    <cellStyle name="Currency 2" xfId="140"/>
    <cellStyle name="Currency 2 2" xfId="280"/>
    <cellStyle name="Dobro" xfId="141"/>
    <cellStyle name="Euro" xfId="142"/>
    <cellStyle name="Explanatory Text" xfId="143" builtinId="53" customBuiltin="1"/>
    <cellStyle name="Explanatory Text 2" xfId="144"/>
    <cellStyle name="Good" xfId="145" builtinId="26" customBuiltin="1"/>
    <cellStyle name="Good 2" xfId="146"/>
    <cellStyle name="Good 3" xfId="147"/>
    <cellStyle name="Heading 1" xfId="148" builtinId="16" customBuiltin="1"/>
    <cellStyle name="Heading 1 2" xfId="149"/>
    <cellStyle name="Heading 2" xfId="150" builtinId="17" customBuiltin="1"/>
    <cellStyle name="Heading 2 2" xfId="151"/>
    <cellStyle name="Heading 3" xfId="152" builtinId="18" customBuiltin="1"/>
    <cellStyle name="Heading 3 2" xfId="153"/>
    <cellStyle name="Heading 4" xfId="154" builtinId="19" customBuiltin="1"/>
    <cellStyle name="Heading 4 2" xfId="155"/>
    <cellStyle name="Input" xfId="156" builtinId="20" customBuiltin="1"/>
    <cellStyle name="Input 2" xfId="157"/>
    <cellStyle name="Isticanje1" xfId="158"/>
    <cellStyle name="Isticanje2" xfId="159"/>
    <cellStyle name="Isticanje3" xfId="160"/>
    <cellStyle name="Isticanje4" xfId="161"/>
    <cellStyle name="Isticanje5" xfId="162"/>
    <cellStyle name="Isticanje6" xfId="163"/>
    <cellStyle name="Izlaz" xfId="164"/>
    <cellStyle name="Izračun" xfId="165"/>
    <cellStyle name="Linked Cell" xfId="166" builtinId="24" customBuiltin="1"/>
    <cellStyle name="Linked Cell 2" xfId="167"/>
    <cellStyle name="Loše" xfId="168"/>
    <cellStyle name="Naslov" xfId="169"/>
    <cellStyle name="Naslov 1" xfId="170"/>
    <cellStyle name="Naslov 2" xfId="171"/>
    <cellStyle name="Naslov 3" xfId="172"/>
    <cellStyle name="Naslov 4" xfId="173"/>
    <cellStyle name="Neutral" xfId="174" builtinId="28" customBuiltin="1"/>
    <cellStyle name="Neutral 2" xfId="175"/>
    <cellStyle name="Neutralno" xfId="176"/>
    <cellStyle name="Normal" xfId="0" builtinId="0"/>
    <cellStyle name="Normal 10" xfId="177"/>
    <cellStyle name="Normal 11" xfId="178"/>
    <cellStyle name="Normal 2" xfId="179"/>
    <cellStyle name="Normal 2 2" xfId="180"/>
    <cellStyle name="Normal 2 2 2" xfId="181"/>
    <cellStyle name="Normal 3" xfId="182"/>
    <cellStyle name="Normal 3 2" xfId="183"/>
    <cellStyle name="Normal 4" xfId="184"/>
    <cellStyle name="Normal 4 2" xfId="185"/>
    <cellStyle name="Normal 4 3" xfId="281"/>
    <cellStyle name="Normal 4_2014-12-03 Tender B Manastir - most Drava" xfId="186"/>
    <cellStyle name="Normal 5" xfId="187"/>
    <cellStyle name="Normal 5 2" xfId="282"/>
    <cellStyle name="Normal 6" xfId="188"/>
    <cellStyle name="Normal 6 2" xfId="283"/>
    <cellStyle name="Normal 7" xfId="189"/>
    <cellStyle name="Normal 8" xfId="190"/>
    <cellStyle name="Normal 9" xfId="191"/>
    <cellStyle name="Normal 9 2" xfId="192"/>
    <cellStyle name="Normal_2008-12-18 Lekenik - Sisak KNJIGA 4" xfId="193"/>
    <cellStyle name="Normal_TROŠK. -  AC Breg. Dion.-Bosiljevo-Josipdol  IIIA1" xfId="194"/>
    <cellStyle name="Normalno 2" xfId="195"/>
    <cellStyle name="Normalno 2 2" xfId="196"/>
    <cellStyle name="Normalno 2 3" xfId="197"/>
    <cellStyle name="Normalno 3" xfId="198"/>
    <cellStyle name="Normalno 4" xfId="199"/>
    <cellStyle name="Note" xfId="200" builtinId="10" customBuiltin="1"/>
    <cellStyle name="Note 2" xfId="201"/>
    <cellStyle name="Note 3" xfId="202"/>
    <cellStyle name="Note 4" xfId="203"/>
    <cellStyle name="Obično 183" xfId="204"/>
    <cellStyle name="Obično 183 2" xfId="205"/>
    <cellStyle name="Obično 2" xfId="206"/>
    <cellStyle name="Obično 3" xfId="207"/>
    <cellStyle name="Obično 3 2" xfId="208"/>
    <cellStyle name="Obično 3 3" xfId="209"/>
    <cellStyle name="Obično 4" xfId="210"/>
    <cellStyle name="Obično 5" xfId="211"/>
    <cellStyle name="Obično 5 2" xfId="284"/>
    <cellStyle name="Obično 5 4" xfId="212"/>
    <cellStyle name="Obično 5 4 2" xfId="285"/>
    <cellStyle name="Obično 5_2014-12-03 Tender B Manastir - most Drava" xfId="213"/>
    <cellStyle name="Obično 6" xfId="214"/>
    <cellStyle name="Obično 6 2" xfId="215"/>
    <cellStyle name="Obično 7" xfId="216"/>
    <cellStyle name="Obično 8" xfId="217"/>
    <cellStyle name="Obično 9" xfId="218"/>
    <cellStyle name="Obično_1) KB 10(20) kV TS DM- RP DM" xfId="219"/>
    <cellStyle name="Output" xfId="220" builtinId="21" customBuiltin="1"/>
    <cellStyle name="Output 2" xfId="221"/>
    <cellStyle name="Output 3" xfId="222"/>
    <cellStyle name="Percent 2" xfId="223"/>
    <cellStyle name="Percent 3" xfId="224"/>
    <cellStyle name="Percent 3 2" xfId="225"/>
    <cellStyle name="Postotak 2" xfId="226"/>
    <cellStyle name="Postotak 3" xfId="227"/>
    <cellStyle name="Postotak 4" xfId="228"/>
    <cellStyle name="Povezana ćelija" xfId="229"/>
    <cellStyle name="Provjera ćelije" xfId="230"/>
    <cellStyle name="Stil 1" xfId="231"/>
    <cellStyle name="Style 1" xfId="232"/>
    <cellStyle name="Style 1 2" xfId="233"/>
    <cellStyle name="Style 1_troskovnik-granicni prijelazi - tipski" xfId="234"/>
    <cellStyle name="Tekst objašnjenja" xfId="235"/>
    <cellStyle name="Tekst upozorenja" xfId="236"/>
    <cellStyle name="Title" xfId="237" builtinId="15" customBuiltin="1"/>
    <cellStyle name="Title 2" xfId="238"/>
    <cellStyle name="Title 3" xfId="239"/>
    <cellStyle name="Total" xfId="240" builtinId="25" customBuiltin="1"/>
    <cellStyle name="Total 2" xfId="241"/>
    <cellStyle name="Ukupni zbroj" xfId="242"/>
    <cellStyle name="Ukupno" xfId="243"/>
    <cellStyle name="Ukupno 2" xfId="244"/>
    <cellStyle name="Unos" xfId="245"/>
    <cellStyle name="Valuta 2" xfId="246"/>
    <cellStyle name="Valuta 3" xfId="247"/>
    <cellStyle name="Warning Text" xfId="248" builtinId="11" customBuiltin="1"/>
    <cellStyle name="Warning Text 2" xfId="249"/>
    <cellStyle name="Warning Text 3" xfId="250"/>
    <cellStyle name="Warning Text 8 4" xfId="251"/>
    <cellStyle name="Zarez 2" xfId="252"/>
    <cellStyle name="Zarez 2 2" xfId="253"/>
    <cellStyle name="Zarez 2 2 2" xfId="287"/>
    <cellStyle name="Zarez 2 3" xfId="254"/>
    <cellStyle name="Zarez 2 3 2" xfId="288"/>
    <cellStyle name="Zarez 2 4" xfId="255"/>
    <cellStyle name="Zarez 2 4 2" xfId="289"/>
    <cellStyle name="Zarez 2 5" xfId="286"/>
    <cellStyle name="Zarez 2_Knjiga 5 TROŠKOVNIK Instalaterski radovi dio 1" xfId="256"/>
    <cellStyle name="Zarez 3" xfId="257"/>
    <cellStyle name="Zarez 3 2" xfId="258"/>
    <cellStyle name="Zarez 3 2 2" xfId="259"/>
    <cellStyle name="Zarez 3 2 2 2" xfId="292"/>
    <cellStyle name="Zarez 3 2 3" xfId="291"/>
    <cellStyle name="Zarez 3 3" xfId="260"/>
    <cellStyle name="Zarez 3 3 2" xfId="261"/>
    <cellStyle name="Zarez 3 4" xfId="290"/>
    <cellStyle name="Zarez 3_Knjiga 5 TROŠKOVNIK Instalaterski radovi dio 1" xfId="262"/>
    <cellStyle name="Zarez 4" xfId="263"/>
    <cellStyle name="Zarez 4 2" xfId="293"/>
    <cellStyle name="Zarez 5" xfId="264"/>
    <cellStyle name="Zarez 5 2" xfId="265"/>
    <cellStyle name="Zarez 5 2 2" xfId="295"/>
    <cellStyle name="Zarez 5 3" xfId="294"/>
    <cellStyle name="Zarez 6" xfId="266"/>
    <cellStyle name="Zarez 6 2" xfId="296"/>
    <cellStyle name="Zarez_8.3.2.plinovod-strojarski troskovnik-popravak" xfId="267"/>
  </cellStyles>
  <dxfs count="14">
    <dxf>
      <fill>
        <patternFill>
          <bgColor indexed="52"/>
        </patternFill>
      </fill>
    </dxf>
    <dxf>
      <fill>
        <patternFill>
          <bgColor theme="0"/>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52"/>
        </patternFill>
      </fill>
    </dxf>
    <dxf>
      <fill>
        <patternFill>
          <bgColor indexed="5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KP-C1\Files\_Projekti\IKEA-GLAVNI%20PROJEKT\Tender\&#268;vor%20Otok%20Svibovski_krakovi%201,3,4,5,6-tend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gradjenje$\Documents%20and%20Settings\mlozanci\My%20Documents\JAVNA%20NADMETANJA%20GRA&#272;ENJE\&#352;PRANCE\FAKTOR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av\gradjenje$\projektiranje\AC%20Op&#263;enito\Grupa%20za%20troskovnike\Tipski%20troskovnici\Nova%20spranca%20Primavera\primavera%20d\2.%20UT%20KNJIGA%204A%20Telekomunikacij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E39"/>
  <sheetViews>
    <sheetView showGridLines="0" view="pageBreakPreview" topLeftCell="A41" zoomScaleNormal="100" zoomScaleSheetLayoutView="100" workbookViewId="0">
      <selection activeCell="H32" sqref="H32"/>
    </sheetView>
  </sheetViews>
  <sheetFormatPr defaultRowHeight="12.75"/>
  <cols>
    <col min="1" max="1" width="103.42578125" style="22" customWidth="1"/>
    <col min="2" max="2" width="10.7109375" style="18" customWidth="1"/>
    <col min="3" max="3" width="11.140625" style="23" customWidth="1"/>
    <col min="4" max="4" width="10.7109375" style="24" customWidth="1"/>
    <col min="5" max="5" width="15.42578125" style="25" customWidth="1"/>
    <col min="6" max="16384" width="9.140625" style="26"/>
  </cols>
  <sheetData>
    <row r="1" spans="1:1">
      <c r="A1" s="17" t="s">
        <v>62</v>
      </c>
    </row>
    <row r="3" spans="1:1" s="20" customFormat="1" ht="38.25">
      <c r="A3" s="19" t="s">
        <v>63</v>
      </c>
    </row>
    <row r="4" spans="1:1" s="20" customFormat="1">
      <c r="A4" s="19"/>
    </row>
    <row r="5" spans="1:1" s="20" customFormat="1" ht="89.25">
      <c r="A5" s="19" t="s">
        <v>64</v>
      </c>
    </row>
    <row r="6" spans="1:1" s="20" customFormat="1">
      <c r="A6" s="19"/>
    </row>
    <row r="7" spans="1:1" s="20" customFormat="1" ht="63.75">
      <c r="A7" s="19" t="s">
        <v>65</v>
      </c>
    </row>
    <row r="8" spans="1:1" s="20" customFormat="1">
      <c r="A8" s="19"/>
    </row>
    <row r="9" spans="1:1" s="20" customFormat="1" ht="63.75">
      <c r="A9" s="19" t="s">
        <v>66</v>
      </c>
    </row>
    <row r="10" spans="1:1" s="20" customFormat="1">
      <c r="A10" s="19"/>
    </row>
    <row r="11" spans="1:1" s="20" customFormat="1" ht="63.75">
      <c r="A11" s="19" t="s">
        <v>67</v>
      </c>
    </row>
    <row r="12" spans="1:1" s="20" customFormat="1">
      <c r="A12" s="19"/>
    </row>
    <row r="13" spans="1:1" s="20" customFormat="1" ht="102">
      <c r="A13" s="19" t="s">
        <v>68</v>
      </c>
    </row>
    <row r="14" spans="1:1" s="20" customFormat="1">
      <c r="A14" s="19"/>
    </row>
    <row r="15" spans="1:1" s="20" customFormat="1" ht="63.75">
      <c r="A15" s="19" t="s">
        <v>69</v>
      </c>
    </row>
    <row r="16" spans="1:1" s="20" customFormat="1">
      <c r="A16" s="19"/>
    </row>
    <row r="17" spans="1:1" s="20" customFormat="1" ht="51">
      <c r="A17" s="19" t="s">
        <v>70</v>
      </c>
    </row>
    <row r="18" spans="1:1" s="20" customFormat="1">
      <c r="A18" s="19"/>
    </row>
    <row r="19" spans="1:1" s="20" customFormat="1" ht="38.25">
      <c r="A19" s="19" t="s">
        <v>71</v>
      </c>
    </row>
    <row r="20" spans="1:1" s="20" customFormat="1">
      <c r="A20" s="19"/>
    </row>
    <row r="21" spans="1:1" s="20" customFormat="1" ht="25.5">
      <c r="A21" s="19" t="s">
        <v>56</v>
      </c>
    </row>
    <row r="22" spans="1:1" s="20" customFormat="1">
      <c r="A22" s="19"/>
    </row>
    <row r="23" spans="1:1" s="20" customFormat="1">
      <c r="A23" s="19" t="s">
        <v>72</v>
      </c>
    </row>
    <row r="24" spans="1:1" s="20" customFormat="1" ht="38.25">
      <c r="A24" s="19" t="s">
        <v>73</v>
      </c>
    </row>
    <row r="25" spans="1:1" s="20" customFormat="1">
      <c r="A25" s="19"/>
    </row>
    <row r="26" spans="1:1" s="20" customFormat="1" ht="63.75">
      <c r="A26" s="19" t="s">
        <v>57</v>
      </c>
    </row>
    <row r="27" spans="1:1" s="20" customFormat="1">
      <c r="A27" s="19"/>
    </row>
    <row r="28" spans="1:1" s="20" customFormat="1" ht="51">
      <c r="A28" s="19" t="s">
        <v>74</v>
      </c>
    </row>
    <row r="29" spans="1:1" s="20" customFormat="1">
      <c r="A29" s="19"/>
    </row>
    <row r="30" spans="1:1" s="20" customFormat="1" ht="38.25">
      <c r="A30" s="19" t="s">
        <v>75</v>
      </c>
    </row>
    <row r="31" spans="1:1" s="20" customFormat="1">
      <c r="A31" s="19"/>
    </row>
    <row r="32" spans="1:1" s="20" customFormat="1" ht="25.5">
      <c r="A32" s="19" t="s">
        <v>76</v>
      </c>
    </row>
    <row r="33" spans="1:1" s="20" customFormat="1">
      <c r="A33" s="19"/>
    </row>
    <row r="34" spans="1:1" s="20" customFormat="1">
      <c r="A34" s="19"/>
    </row>
    <row r="35" spans="1:1" s="20" customFormat="1">
      <c r="A35" s="21"/>
    </row>
    <row r="36" spans="1:1" s="20" customFormat="1">
      <c r="A36" s="21"/>
    </row>
    <row r="37" spans="1:1" s="20" customFormat="1">
      <c r="A37" s="21"/>
    </row>
    <row r="38" spans="1:1" s="20" customFormat="1">
      <c r="A38" s="21"/>
    </row>
    <row r="39" spans="1:1" s="20" customFormat="1">
      <c r="A39" s="19"/>
    </row>
  </sheetData>
  <printOptions horizontalCentered="1"/>
  <pageMargins left="0.78740157480314965" right="0.39370078740157483" top="1.0846875" bottom="0.39370078740157483" header="0.2225" footer="0.14833333333333334"/>
  <pageSetup paperSize="9" scale="89" firstPageNumber="4" fitToHeight="0" orientation="portrait" r:id="rId1"/>
  <headerFooter>
    <oddHeader>&amp;L&amp;9GEO-RAD d.o.o.
Jelenje 155, Dražice
Tel.: 051 230 058
Mob.: 091 230 0585
e-mail: georad.jelenje@gmail.com&amp;C&amp;9IZVEDBENI PROJEKT ZAJEDNIČKE OZNAKE 
6IZP-2017-N
TROŠKOVNIK&amp;R&amp;9UKLANJANJE PRIKLJUČKA ODMORIŠTA 
STARI HRASTOVI JUG</oddHeader>
    <oddFooter>&amp;LJelenje, 05/2017&amp;C&amp;9Stranica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425"/>
  <sheetViews>
    <sheetView showGridLines="0" tabSelected="1" view="pageBreakPreview" topLeftCell="A418" zoomScaleNormal="100" zoomScaleSheetLayoutView="100" workbookViewId="0">
      <selection activeCell="D129" sqref="D129"/>
    </sheetView>
  </sheetViews>
  <sheetFormatPr defaultRowHeight="12.75"/>
  <cols>
    <col min="1" max="1" width="6.7109375" style="252" customWidth="1"/>
    <col min="2" max="2" width="48.85546875" style="422" customWidth="1"/>
    <col min="3" max="3" width="8.85546875" style="254" customWidth="1"/>
    <col min="4" max="4" width="10.5703125" style="255" customWidth="1"/>
    <col min="5" max="5" width="13.5703125" style="151" customWidth="1"/>
    <col min="6" max="6" width="21.42578125" style="255" customWidth="1"/>
    <col min="7" max="16384" width="9.140625" style="4"/>
  </cols>
  <sheetData>
    <row r="1" spans="1:6" s="3" customFormat="1" ht="26.25" thickBot="1">
      <c r="A1" s="173" t="s">
        <v>40</v>
      </c>
      <c r="B1" s="174" t="s">
        <v>41</v>
      </c>
      <c r="C1" s="175" t="s">
        <v>42</v>
      </c>
      <c r="D1" s="176" t="s">
        <v>43</v>
      </c>
      <c r="E1" s="142" t="s">
        <v>26</v>
      </c>
      <c r="F1" s="423" t="s">
        <v>45</v>
      </c>
    </row>
    <row r="2" spans="1:6" ht="14.25" thickTop="1" thickBot="1">
      <c r="A2" s="177"/>
      <c r="B2" s="178"/>
      <c r="C2" s="179"/>
      <c r="D2" s="86"/>
      <c r="E2" s="87"/>
      <c r="F2" s="424"/>
    </row>
    <row r="3" spans="1:6" s="5" customFormat="1" ht="13.5" thickBot="1">
      <c r="A3" s="180" t="s">
        <v>93</v>
      </c>
      <c r="B3" s="181" t="s">
        <v>52</v>
      </c>
      <c r="C3" s="182"/>
      <c r="D3" s="183"/>
      <c r="E3" s="99"/>
      <c r="F3" s="425"/>
    </row>
    <row r="4" spans="1:6" ht="13.5" thickBot="1">
      <c r="A4" s="177"/>
      <c r="B4" s="178"/>
      <c r="C4" s="179"/>
      <c r="D4" s="86"/>
      <c r="E4" s="87"/>
      <c r="F4" s="424"/>
    </row>
    <row r="5" spans="1:6" s="6" customFormat="1" ht="13.5" thickBot="1">
      <c r="A5" s="180" t="s">
        <v>94</v>
      </c>
      <c r="B5" s="181" t="s">
        <v>46</v>
      </c>
      <c r="C5" s="182"/>
      <c r="D5" s="183"/>
      <c r="E5" s="99"/>
      <c r="F5" s="425"/>
    </row>
    <row r="6" spans="1:6" s="7" customFormat="1">
      <c r="A6" s="184"/>
      <c r="B6" s="185"/>
      <c r="C6" s="186"/>
      <c r="D6" s="86"/>
      <c r="E6" s="87"/>
      <c r="F6" s="424"/>
    </row>
    <row r="7" spans="1:6" s="6" customFormat="1">
      <c r="A7" s="187" t="s">
        <v>31</v>
      </c>
      <c r="B7" s="188" t="s">
        <v>36</v>
      </c>
      <c r="C7" s="189" t="s">
        <v>37</v>
      </c>
      <c r="D7" s="84">
        <v>1.6</v>
      </c>
      <c r="E7" s="143"/>
      <c r="F7" s="426" t="str">
        <f t="shared" ref="F7" si="0">IF(N(E7),ROUND(E7*D7,2),"")</f>
        <v/>
      </c>
    </row>
    <row r="8" spans="1:6" s="6" customFormat="1">
      <c r="A8" s="190"/>
      <c r="B8" s="11" t="s">
        <v>39</v>
      </c>
      <c r="C8" s="73"/>
      <c r="D8" s="86"/>
      <c r="E8" s="87"/>
      <c r="F8" s="424"/>
    </row>
    <row r="9" spans="1:6" s="6" customFormat="1" ht="76.5">
      <c r="A9" s="190"/>
      <c r="B9" s="11" t="s">
        <v>133</v>
      </c>
      <c r="C9" s="73"/>
      <c r="D9" s="86"/>
      <c r="E9" s="87"/>
      <c r="F9" s="424"/>
    </row>
    <row r="10" spans="1:6" s="6" customFormat="1">
      <c r="A10" s="191"/>
      <c r="B10" s="192" t="s">
        <v>23</v>
      </c>
      <c r="C10" s="193"/>
      <c r="D10" s="82"/>
      <c r="E10" s="83"/>
      <c r="F10" s="427"/>
    </row>
    <row r="11" spans="1:6" s="6" customFormat="1">
      <c r="A11" s="190"/>
      <c r="B11" s="11"/>
      <c r="C11" s="73"/>
      <c r="D11" s="86"/>
      <c r="E11" s="87"/>
      <c r="F11" s="424"/>
    </row>
    <row r="12" spans="1:6" s="9" customFormat="1">
      <c r="A12" s="194">
        <v>2</v>
      </c>
      <c r="B12" s="195" t="s">
        <v>8</v>
      </c>
      <c r="C12" s="196" t="s">
        <v>19</v>
      </c>
      <c r="D12" s="84">
        <v>53</v>
      </c>
      <c r="E12" s="90"/>
      <c r="F12" s="426" t="str">
        <f t="shared" ref="F12" si="1">IF(N(E12),ROUND(E12*D12,2),"")</f>
        <v/>
      </c>
    </row>
    <row r="13" spans="1:6" s="9" customFormat="1">
      <c r="A13" s="197"/>
      <c r="B13" s="198" t="s">
        <v>54</v>
      </c>
      <c r="C13" s="199"/>
      <c r="D13" s="86"/>
      <c r="E13" s="91"/>
      <c r="F13" s="86"/>
    </row>
    <row r="14" spans="1:6" s="9" customFormat="1" ht="25.5">
      <c r="A14" s="197"/>
      <c r="B14" s="198" t="s">
        <v>9</v>
      </c>
      <c r="C14" s="199"/>
      <c r="D14" s="86"/>
      <c r="E14" s="91"/>
      <c r="F14" s="86"/>
    </row>
    <row r="15" spans="1:6" s="9" customFormat="1">
      <c r="A15" s="200"/>
      <c r="B15" s="201" t="s">
        <v>10</v>
      </c>
      <c r="C15" s="202"/>
      <c r="D15" s="82"/>
      <c r="E15" s="92"/>
      <c r="F15" s="82"/>
    </row>
    <row r="16" spans="1:6" s="9" customFormat="1">
      <c r="A16" s="197"/>
      <c r="B16" s="198"/>
      <c r="C16" s="199"/>
      <c r="D16" s="86"/>
      <c r="E16" s="87"/>
      <c r="F16" s="424"/>
    </row>
    <row r="17" spans="1:6" s="9" customFormat="1">
      <c r="A17" s="203" t="s">
        <v>34</v>
      </c>
      <c r="B17" s="204" t="s">
        <v>344</v>
      </c>
      <c r="C17" s="205" t="s">
        <v>30</v>
      </c>
      <c r="D17" s="84">
        <v>1600</v>
      </c>
      <c r="E17" s="90"/>
      <c r="F17" s="428" t="str">
        <f t="shared" ref="F17" si="2">IF(N(E17),ROUND(E17*D17,2),"")</f>
        <v/>
      </c>
    </row>
    <row r="18" spans="1:6" s="9" customFormat="1" ht="51">
      <c r="A18" s="206"/>
      <c r="B18" s="207" t="s">
        <v>345</v>
      </c>
      <c r="C18" s="208"/>
      <c r="D18" s="86"/>
      <c r="E18" s="91"/>
      <c r="F18" s="429"/>
    </row>
    <row r="19" spans="1:6" s="9" customFormat="1">
      <c r="A19" s="209"/>
      <c r="B19" s="210" t="s">
        <v>346</v>
      </c>
      <c r="C19" s="211"/>
      <c r="D19" s="82"/>
      <c r="E19" s="92"/>
      <c r="F19" s="430"/>
    </row>
    <row r="20" spans="1:6" s="9" customFormat="1" ht="13.5" thickBot="1">
      <c r="A20" s="206"/>
      <c r="B20" s="207"/>
      <c r="C20" s="208"/>
      <c r="D20" s="86"/>
      <c r="E20" s="87"/>
      <c r="F20" s="431"/>
    </row>
    <row r="21" spans="1:6" s="6" customFormat="1" ht="13.5" thickBot="1">
      <c r="A21" s="212"/>
      <c r="B21" s="213" t="s">
        <v>50</v>
      </c>
      <c r="C21" s="182"/>
      <c r="D21" s="183"/>
      <c r="E21" s="144"/>
      <c r="F21" s="432">
        <f>SUM(F7:F19)</f>
        <v>0</v>
      </c>
    </row>
    <row r="22" spans="1:6" s="2" customFormat="1" ht="13.5" thickBot="1">
      <c r="A22" s="190"/>
      <c r="B22" s="11"/>
      <c r="C22" s="73"/>
      <c r="D22" s="86"/>
      <c r="E22" s="87"/>
      <c r="F22" s="424"/>
    </row>
    <row r="23" spans="1:6" s="2" customFormat="1" ht="13.5" thickBot="1">
      <c r="A23" s="180" t="s">
        <v>95</v>
      </c>
      <c r="B23" s="181" t="s">
        <v>47</v>
      </c>
      <c r="C23" s="182"/>
      <c r="D23" s="183"/>
      <c r="E23" s="99"/>
      <c r="F23" s="425"/>
    </row>
    <row r="24" spans="1:6" s="2" customFormat="1">
      <c r="A24" s="184"/>
      <c r="B24" s="185"/>
      <c r="C24" s="186"/>
      <c r="D24" s="86"/>
      <c r="E24" s="87"/>
      <c r="F24" s="424"/>
    </row>
    <row r="25" spans="1:6" s="9" customFormat="1">
      <c r="A25" s="194" t="s">
        <v>31</v>
      </c>
      <c r="B25" s="195" t="s">
        <v>151</v>
      </c>
      <c r="C25" s="196" t="s">
        <v>30</v>
      </c>
      <c r="D25" s="84">
        <v>506.3</v>
      </c>
      <c r="E25" s="143"/>
      <c r="F25" s="426">
        <f>+D25*E25</f>
        <v>0</v>
      </c>
    </row>
    <row r="26" spans="1:6" s="9" customFormat="1">
      <c r="A26" s="197"/>
      <c r="B26" s="198" t="s">
        <v>152</v>
      </c>
      <c r="C26" s="199"/>
      <c r="D26" s="86"/>
      <c r="E26" s="87"/>
      <c r="F26" s="424"/>
    </row>
    <row r="27" spans="1:6" s="9" customFormat="1" ht="63.75">
      <c r="A27" s="197"/>
      <c r="B27" s="198" t="s">
        <v>153</v>
      </c>
      <c r="C27" s="199"/>
      <c r="D27" s="86"/>
      <c r="E27" s="87"/>
      <c r="F27" s="424"/>
    </row>
    <row r="28" spans="1:6" s="9" customFormat="1">
      <c r="A28" s="200"/>
      <c r="B28" s="201" t="s">
        <v>154</v>
      </c>
      <c r="C28" s="202"/>
      <c r="D28" s="82"/>
      <c r="E28" s="83"/>
      <c r="F28" s="427"/>
    </row>
    <row r="29" spans="1:6" s="9" customFormat="1">
      <c r="A29" s="197"/>
      <c r="B29" s="198"/>
      <c r="C29" s="199"/>
      <c r="D29" s="86"/>
      <c r="E29" s="87"/>
      <c r="F29" s="424"/>
    </row>
    <row r="30" spans="1:6" s="9" customFormat="1">
      <c r="A30" s="194" t="s">
        <v>33</v>
      </c>
      <c r="B30" s="195" t="s">
        <v>155</v>
      </c>
      <c r="C30" s="196" t="s">
        <v>30</v>
      </c>
      <c r="D30" s="214">
        <v>506.3</v>
      </c>
      <c r="E30" s="85"/>
      <c r="F30" s="426">
        <f>+D30*E30</f>
        <v>0</v>
      </c>
    </row>
    <row r="31" spans="1:6" s="9" customFormat="1">
      <c r="A31" s="197"/>
      <c r="B31" s="198" t="s">
        <v>152</v>
      </c>
      <c r="C31" s="199"/>
      <c r="D31" s="215"/>
      <c r="E31" s="145"/>
      <c r="F31" s="424"/>
    </row>
    <row r="32" spans="1:6" s="9" customFormat="1" ht="63.75">
      <c r="A32" s="216"/>
      <c r="B32" s="198" t="s">
        <v>156</v>
      </c>
      <c r="C32" s="217"/>
      <c r="D32" s="215"/>
      <c r="E32" s="145"/>
      <c r="F32" s="433"/>
    </row>
    <row r="33" spans="1:8" s="9" customFormat="1">
      <c r="A33" s="218"/>
      <c r="B33" s="219" t="s">
        <v>154</v>
      </c>
      <c r="C33" s="220"/>
      <c r="D33" s="221"/>
      <c r="E33" s="146"/>
      <c r="F33" s="434"/>
    </row>
    <row r="34" spans="1:8" s="9" customFormat="1">
      <c r="A34" s="222"/>
      <c r="B34" s="223"/>
      <c r="C34" s="224"/>
      <c r="D34" s="104"/>
      <c r="E34" s="100"/>
      <c r="F34" s="104"/>
    </row>
    <row r="35" spans="1:8" s="2" customFormat="1">
      <c r="A35" s="187" t="s">
        <v>34</v>
      </c>
      <c r="B35" s="225" t="s">
        <v>157</v>
      </c>
      <c r="C35" s="189"/>
      <c r="D35" s="226"/>
      <c r="E35" s="143"/>
      <c r="F35" s="426"/>
    </row>
    <row r="36" spans="1:8" s="2" customFormat="1">
      <c r="A36" s="190"/>
      <c r="B36" s="227" t="s">
        <v>158</v>
      </c>
      <c r="C36" s="73"/>
      <c r="D36" s="228"/>
      <c r="E36" s="87"/>
      <c r="F36" s="424"/>
    </row>
    <row r="37" spans="1:8" s="2" customFormat="1" ht="63.75">
      <c r="A37" s="190"/>
      <c r="B37" s="227" t="s">
        <v>159</v>
      </c>
      <c r="C37" s="73"/>
      <c r="D37" s="228"/>
      <c r="E37" s="87"/>
      <c r="F37" s="424"/>
    </row>
    <row r="38" spans="1:8" s="2" customFormat="1">
      <c r="A38" s="191"/>
      <c r="B38" s="68" t="s">
        <v>48</v>
      </c>
      <c r="C38" s="193"/>
      <c r="D38" s="229"/>
      <c r="E38" s="83"/>
      <c r="F38" s="427"/>
    </row>
    <row r="39" spans="1:8" s="2" customFormat="1" ht="25.5">
      <c r="A39" s="230" t="s">
        <v>38</v>
      </c>
      <c r="B39" s="231" t="s">
        <v>160</v>
      </c>
      <c r="C39" s="193" t="s">
        <v>27</v>
      </c>
      <c r="D39" s="104">
        <v>38.74</v>
      </c>
      <c r="E39" s="100"/>
      <c r="F39" s="104">
        <f>+D39*E39</f>
        <v>0</v>
      </c>
    </row>
    <row r="40" spans="1:8" s="2" customFormat="1">
      <c r="A40" s="190"/>
      <c r="B40" s="11"/>
      <c r="C40" s="73"/>
      <c r="D40" s="86"/>
      <c r="E40" s="87"/>
      <c r="F40" s="424"/>
    </row>
    <row r="41" spans="1:8" s="2" customFormat="1">
      <c r="A41" s="187" t="s">
        <v>1</v>
      </c>
      <c r="B41" s="195" t="s">
        <v>59</v>
      </c>
      <c r="C41" s="196" t="s">
        <v>30</v>
      </c>
      <c r="D41" s="84">
        <v>52.83</v>
      </c>
      <c r="E41" s="90"/>
      <c r="F41" s="84">
        <f>+D41*E41</f>
        <v>0</v>
      </c>
    </row>
    <row r="42" spans="1:8" s="1" customFormat="1">
      <c r="A42" s="232"/>
      <c r="B42" s="198" t="s">
        <v>60</v>
      </c>
      <c r="C42" s="199"/>
      <c r="D42" s="86"/>
      <c r="E42" s="91"/>
      <c r="F42" s="86"/>
    </row>
    <row r="43" spans="1:8" s="1" customFormat="1" ht="38.25">
      <c r="A43" s="232"/>
      <c r="B43" s="198" t="s">
        <v>161</v>
      </c>
      <c r="C43" s="199"/>
      <c r="D43" s="86"/>
      <c r="E43" s="91"/>
      <c r="F43" s="86"/>
    </row>
    <row r="44" spans="1:8" s="1" customFormat="1">
      <c r="A44" s="233"/>
      <c r="B44" s="201" t="s">
        <v>61</v>
      </c>
      <c r="C44" s="202"/>
      <c r="D44" s="82"/>
      <c r="E44" s="92"/>
      <c r="F44" s="82"/>
    </row>
    <row r="45" spans="1:8" s="2" customFormat="1" ht="13.5" thickBot="1">
      <c r="A45" s="190"/>
      <c r="B45" s="11"/>
      <c r="C45" s="73"/>
      <c r="D45" s="104"/>
      <c r="E45" s="87"/>
      <c r="F45" s="424"/>
    </row>
    <row r="46" spans="1:8" s="2" customFormat="1" ht="13.5" thickBot="1">
      <c r="A46" s="212"/>
      <c r="B46" s="234" t="s">
        <v>51</v>
      </c>
      <c r="C46" s="182"/>
      <c r="D46" s="183"/>
      <c r="E46" s="101"/>
      <c r="F46" s="432">
        <f>SUM(F25:F44)</f>
        <v>0</v>
      </c>
    </row>
    <row r="47" spans="1:8" s="2" customFormat="1" ht="13.5" thickBot="1">
      <c r="A47" s="235"/>
      <c r="B47" s="236"/>
      <c r="C47" s="237"/>
      <c r="D47" s="238"/>
      <c r="E47" s="147"/>
      <c r="F47" s="435"/>
    </row>
    <row r="48" spans="1:8" s="30" customFormat="1" ht="13.5" thickBot="1">
      <c r="A48" s="47" t="s">
        <v>96</v>
      </c>
      <c r="B48" s="48" t="s">
        <v>77</v>
      </c>
      <c r="C48" s="71"/>
      <c r="D48" s="79"/>
      <c r="E48" s="80"/>
      <c r="F48" s="436"/>
      <c r="G48" s="29"/>
      <c r="H48" s="29"/>
    </row>
    <row r="49" spans="1:9" s="32" customFormat="1">
      <c r="A49" s="44"/>
      <c r="B49" s="45"/>
      <c r="C49" s="46"/>
      <c r="D49" s="82"/>
      <c r="E49" s="83"/>
      <c r="F49" s="82"/>
      <c r="G49" s="31"/>
      <c r="H49" s="31"/>
    </row>
    <row r="50" spans="1:9" s="28" customFormat="1" ht="25.5">
      <c r="A50" s="140" t="s">
        <v>31</v>
      </c>
      <c r="B50" s="33" t="s">
        <v>78</v>
      </c>
      <c r="C50" s="34" t="s">
        <v>30</v>
      </c>
      <c r="D50" s="84">
        <v>63.396000000000001</v>
      </c>
      <c r="E50" s="85"/>
      <c r="F50" s="84">
        <f>+D50*E50</f>
        <v>0</v>
      </c>
      <c r="G50" s="27"/>
      <c r="H50" s="27"/>
    </row>
    <row r="51" spans="1:9" s="37" customFormat="1">
      <c r="A51" s="50"/>
      <c r="B51" s="35" t="s">
        <v>79</v>
      </c>
      <c r="C51" s="141"/>
      <c r="D51" s="86"/>
      <c r="E51" s="87"/>
      <c r="F51" s="424"/>
      <c r="G51" s="36"/>
      <c r="H51" s="36"/>
    </row>
    <row r="52" spans="1:9" s="37" customFormat="1" ht="38.25">
      <c r="A52" s="50"/>
      <c r="B52" s="35" t="s">
        <v>134</v>
      </c>
      <c r="C52" s="141"/>
      <c r="D52" s="86"/>
      <c r="E52" s="87"/>
      <c r="F52" s="424"/>
      <c r="G52" s="36"/>
      <c r="H52" s="36"/>
    </row>
    <row r="53" spans="1:9" s="37" customFormat="1">
      <c r="A53" s="52"/>
      <c r="B53" s="38" t="s">
        <v>80</v>
      </c>
      <c r="C53" s="39"/>
      <c r="D53" s="82"/>
      <c r="E53" s="83"/>
      <c r="F53" s="427"/>
      <c r="G53" s="36"/>
      <c r="H53" s="36"/>
    </row>
    <row r="54" spans="1:9" s="41" customFormat="1">
      <c r="A54" s="49"/>
      <c r="B54" s="11"/>
      <c r="C54" s="73"/>
      <c r="D54" s="86"/>
      <c r="E54" s="87"/>
      <c r="F54" s="86"/>
      <c r="G54" s="15"/>
      <c r="H54" s="40"/>
      <c r="I54" s="40"/>
    </row>
    <row r="55" spans="1:9" s="28" customFormat="1" ht="25.5">
      <c r="A55" s="140" t="s">
        <v>33</v>
      </c>
      <c r="B55" s="33" t="s">
        <v>162</v>
      </c>
      <c r="C55" s="34" t="s">
        <v>30</v>
      </c>
      <c r="D55" s="84">
        <v>356</v>
      </c>
      <c r="E55" s="85"/>
      <c r="F55" s="84">
        <f>+D55*E55</f>
        <v>0</v>
      </c>
      <c r="G55" s="27"/>
      <c r="H55" s="27"/>
    </row>
    <row r="56" spans="1:9" s="37" customFormat="1">
      <c r="A56" s="50"/>
      <c r="B56" s="35" t="s">
        <v>79</v>
      </c>
      <c r="C56" s="141"/>
      <c r="D56" s="86"/>
      <c r="E56" s="87"/>
      <c r="F56" s="424"/>
      <c r="G56" s="36"/>
      <c r="H56" s="36"/>
    </row>
    <row r="57" spans="1:9" s="37" customFormat="1" ht="51">
      <c r="A57" s="50"/>
      <c r="B57" s="35" t="s">
        <v>163</v>
      </c>
      <c r="C57" s="141"/>
      <c r="D57" s="86"/>
      <c r="E57" s="87"/>
      <c r="F57" s="424"/>
      <c r="G57" s="36"/>
      <c r="H57" s="36"/>
    </row>
    <row r="58" spans="1:9" s="37" customFormat="1">
      <c r="A58" s="52"/>
      <c r="B58" s="38" t="s">
        <v>164</v>
      </c>
      <c r="C58" s="39"/>
      <c r="D58" s="82"/>
      <c r="E58" s="83"/>
      <c r="F58" s="427"/>
      <c r="G58" s="36"/>
      <c r="H58" s="36"/>
    </row>
    <row r="59" spans="1:9" s="41" customFormat="1" ht="13.5" thickBot="1">
      <c r="A59" s="49"/>
      <c r="B59" s="11"/>
      <c r="C59" s="73"/>
      <c r="D59" s="86"/>
      <c r="E59" s="87"/>
      <c r="F59" s="86"/>
      <c r="G59" s="15"/>
      <c r="H59" s="40"/>
      <c r="I59" s="40"/>
    </row>
    <row r="60" spans="1:9" s="30" customFormat="1" ht="13.5" thickBot="1">
      <c r="A60" s="239"/>
      <c r="B60" s="51" t="s">
        <v>165</v>
      </c>
      <c r="C60" s="72"/>
      <c r="D60" s="79"/>
      <c r="E60" s="81"/>
      <c r="F60" s="437">
        <f>SUM(F50:F58)</f>
        <v>0</v>
      </c>
      <c r="G60" s="29"/>
      <c r="H60" s="29"/>
    </row>
    <row r="61" spans="1:9" s="30" customFormat="1" ht="13.5" thickBot="1">
      <c r="A61" s="42"/>
      <c r="B61" s="43"/>
      <c r="C61" s="74"/>
      <c r="D61" s="88"/>
      <c r="E61" s="89"/>
      <c r="F61" s="438"/>
      <c r="G61" s="29"/>
      <c r="H61" s="29"/>
    </row>
    <row r="62" spans="1:9" s="12" customFormat="1" ht="15" thickBot="1">
      <c r="A62" s="240"/>
      <c r="B62" s="241" t="s">
        <v>49</v>
      </c>
      <c r="C62" s="242"/>
      <c r="D62" s="243"/>
      <c r="E62" s="148"/>
      <c r="F62" s="439"/>
    </row>
    <row r="63" spans="1:9" s="13" customFormat="1" ht="15.75" thickBot="1">
      <c r="A63" s="67" t="str">
        <f>A5</f>
        <v>I.1.</v>
      </c>
      <c r="B63" s="244" t="str">
        <f>B5</f>
        <v>Pripremni radovi</v>
      </c>
      <c r="C63" s="245"/>
      <c r="D63" s="246"/>
      <c r="E63" s="149"/>
      <c r="F63" s="440">
        <f>+F21</f>
        <v>0</v>
      </c>
    </row>
    <row r="64" spans="1:9" s="13" customFormat="1" ht="15.75" thickBot="1">
      <c r="A64" s="69" t="str">
        <f>A23</f>
        <v>I.2.</v>
      </c>
      <c r="B64" s="247" t="str">
        <f>B23</f>
        <v>Zemljani radovi</v>
      </c>
      <c r="C64" s="248"/>
      <c r="D64" s="249"/>
      <c r="E64" s="150"/>
      <c r="F64" s="437">
        <f>+F46</f>
        <v>0</v>
      </c>
    </row>
    <row r="65" spans="1:9" s="13" customFormat="1" ht="15.75" thickBot="1">
      <c r="A65" s="70" t="str">
        <f>A48</f>
        <v>I.3.</v>
      </c>
      <c r="B65" s="247" t="str">
        <f>B48</f>
        <v>Zaštita pokosa i drugih površina izloženih eroziji</v>
      </c>
      <c r="C65" s="250"/>
      <c r="D65" s="249"/>
      <c r="E65" s="150"/>
      <c r="F65" s="437">
        <f>+F60</f>
        <v>0</v>
      </c>
    </row>
    <row r="66" spans="1:9" s="14" customFormat="1" ht="15.75" thickBot="1">
      <c r="A66" s="240"/>
      <c r="B66" s="251" t="s">
        <v>2</v>
      </c>
      <c r="C66" s="242"/>
      <c r="D66" s="243"/>
      <c r="E66" s="148"/>
      <c r="F66" s="441">
        <f>SUM(F63:F65)</f>
        <v>0</v>
      </c>
    </row>
    <row r="67" spans="1:9" ht="13.5" thickBot="1">
      <c r="B67" s="253"/>
    </row>
    <row r="68" spans="1:9" s="6" customFormat="1" ht="13.5" thickBot="1">
      <c r="A68" s="180" t="s">
        <v>97</v>
      </c>
      <c r="B68" s="181" t="s">
        <v>92</v>
      </c>
      <c r="C68" s="182"/>
      <c r="D68" s="183"/>
      <c r="E68" s="99"/>
      <c r="F68" s="425" t="str">
        <f>IF(N(E68),ROUND(E68*D68,2),"")</f>
        <v/>
      </c>
    </row>
    <row r="69" spans="1:9" ht="13.5" thickBot="1">
      <c r="A69" s="256"/>
      <c r="B69" s="178"/>
      <c r="C69" s="179"/>
      <c r="D69" s="86"/>
      <c r="E69" s="87"/>
      <c r="F69" s="424"/>
      <c r="G69" s="53"/>
      <c r="H69" s="54"/>
      <c r="I69" s="54"/>
    </row>
    <row r="70" spans="1:9" s="6" customFormat="1" ht="13.5" thickBot="1">
      <c r="A70" s="180" t="s">
        <v>98</v>
      </c>
      <c r="B70" s="181" t="s">
        <v>47</v>
      </c>
      <c r="C70" s="182"/>
      <c r="D70" s="183"/>
      <c r="E70" s="99"/>
      <c r="F70" s="425" t="str">
        <f>IF(N(E70),ROUND(E70*D70,2),"")</f>
        <v/>
      </c>
    </row>
    <row r="71" spans="1:9" s="2" customFormat="1">
      <c r="A71" s="184"/>
      <c r="B71" s="185"/>
      <c r="C71" s="186"/>
      <c r="D71" s="86"/>
      <c r="E71" s="87"/>
      <c r="F71" s="424"/>
    </row>
    <row r="72" spans="1:9" s="2" customFormat="1">
      <c r="A72" s="257" t="s">
        <v>31</v>
      </c>
      <c r="B72" s="188" t="s">
        <v>166</v>
      </c>
      <c r="C72" s="34" t="s">
        <v>85</v>
      </c>
      <c r="D72" s="84">
        <v>580</v>
      </c>
      <c r="E72" s="85"/>
      <c r="F72" s="84">
        <f>+D72*E72</f>
        <v>0</v>
      </c>
      <c r="G72" s="15"/>
      <c r="H72" s="56"/>
      <c r="I72" s="54"/>
    </row>
    <row r="73" spans="1:9" s="2" customFormat="1">
      <c r="A73" s="62"/>
      <c r="B73" s="11" t="s">
        <v>167</v>
      </c>
      <c r="C73" s="186"/>
      <c r="D73" s="86"/>
      <c r="E73" s="87"/>
      <c r="F73" s="424" t="str">
        <f t="shared" ref="F73:F75" si="3">IF(N(E73),ROUND(E73*D73,2),"")</f>
        <v/>
      </c>
      <c r="G73" s="15"/>
      <c r="H73" s="56"/>
      <c r="I73" s="54"/>
    </row>
    <row r="74" spans="1:9" s="2" customFormat="1" ht="51">
      <c r="A74" s="62"/>
      <c r="B74" s="11" t="s">
        <v>168</v>
      </c>
      <c r="C74" s="186"/>
      <c r="D74" s="86"/>
      <c r="E74" s="87"/>
      <c r="F74" s="424" t="str">
        <f t="shared" si="3"/>
        <v/>
      </c>
      <c r="G74" s="15"/>
      <c r="H74" s="56"/>
      <c r="I74" s="54"/>
    </row>
    <row r="75" spans="1:9" s="2" customFormat="1" ht="25.5">
      <c r="A75" s="258"/>
      <c r="B75" s="192" t="s">
        <v>169</v>
      </c>
      <c r="C75" s="46"/>
      <c r="D75" s="82"/>
      <c r="E75" s="83"/>
      <c r="F75" s="427" t="str">
        <f t="shared" si="3"/>
        <v/>
      </c>
      <c r="G75" s="15"/>
      <c r="H75" s="56"/>
      <c r="I75" s="54"/>
    </row>
    <row r="76" spans="1:9" s="2" customFormat="1">
      <c r="A76" s="184"/>
      <c r="B76" s="185"/>
      <c r="C76" s="186"/>
      <c r="D76" s="86"/>
      <c r="E76" s="87"/>
      <c r="F76" s="424"/>
    </row>
    <row r="77" spans="1:9" s="2" customFormat="1">
      <c r="A77" s="257" t="s">
        <v>33</v>
      </c>
      <c r="B77" s="188" t="s">
        <v>82</v>
      </c>
      <c r="C77" s="259"/>
      <c r="D77" s="84"/>
      <c r="E77" s="143"/>
      <c r="F77" s="426" t="str">
        <f t="shared" ref="F77:F97" si="4">IF(N(E77),ROUND(E77*D77,2),"")</f>
        <v/>
      </c>
      <c r="G77" s="15"/>
      <c r="H77" s="56"/>
      <c r="I77" s="54"/>
    </row>
    <row r="78" spans="1:9" s="2" customFormat="1">
      <c r="A78" s="62"/>
      <c r="B78" s="11" t="s">
        <v>83</v>
      </c>
      <c r="C78" s="186"/>
      <c r="D78" s="86"/>
      <c r="E78" s="87"/>
      <c r="F78" s="424" t="str">
        <f t="shared" si="4"/>
        <v/>
      </c>
      <c r="G78" s="15"/>
      <c r="H78" s="56"/>
      <c r="I78" s="54"/>
    </row>
    <row r="79" spans="1:9" s="2" customFormat="1" ht="63.75">
      <c r="A79" s="62"/>
      <c r="B79" s="11" t="s">
        <v>170</v>
      </c>
      <c r="C79" s="186"/>
      <c r="D79" s="86"/>
      <c r="E79" s="87"/>
      <c r="F79" s="424" t="str">
        <f t="shared" si="4"/>
        <v/>
      </c>
      <c r="G79" s="15"/>
      <c r="H79" s="56"/>
      <c r="I79" s="54"/>
    </row>
    <row r="80" spans="1:9" s="2" customFormat="1" ht="25.5">
      <c r="A80" s="62"/>
      <c r="B80" s="11" t="s">
        <v>84</v>
      </c>
      <c r="C80" s="186"/>
      <c r="D80" s="86"/>
      <c r="E80" s="87"/>
      <c r="F80" s="424" t="str">
        <f t="shared" si="4"/>
        <v/>
      </c>
      <c r="G80" s="15"/>
      <c r="H80" s="56"/>
      <c r="I80" s="54"/>
    </row>
    <row r="81" spans="1:9" s="2" customFormat="1">
      <c r="A81" s="260" t="s">
        <v>24</v>
      </c>
      <c r="B81" s="231" t="s">
        <v>86</v>
      </c>
      <c r="C81" s="103" t="s">
        <v>85</v>
      </c>
      <c r="D81" s="104">
        <v>431</v>
      </c>
      <c r="E81" s="100"/>
      <c r="F81" s="442" t="str">
        <f t="shared" si="4"/>
        <v/>
      </c>
      <c r="G81" s="15"/>
      <c r="H81" s="56"/>
      <c r="I81" s="54"/>
    </row>
    <row r="82" spans="1:9" s="2" customFormat="1">
      <c r="A82" s="260" t="s">
        <v>25</v>
      </c>
      <c r="B82" s="231" t="s">
        <v>87</v>
      </c>
      <c r="C82" s="103" t="s">
        <v>85</v>
      </c>
      <c r="D82" s="104">
        <v>975</v>
      </c>
      <c r="E82" s="100"/>
      <c r="F82" s="442" t="str">
        <f t="shared" si="4"/>
        <v/>
      </c>
      <c r="G82" s="15"/>
      <c r="H82" s="56"/>
      <c r="I82" s="54"/>
    </row>
    <row r="83" spans="1:9" s="2" customFormat="1">
      <c r="A83" s="260" t="s">
        <v>53</v>
      </c>
      <c r="B83" s="231" t="s">
        <v>171</v>
      </c>
      <c r="C83" s="103" t="s">
        <v>85</v>
      </c>
      <c r="D83" s="104">
        <v>30</v>
      </c>
      <c r="E83" s="100"/>
      <c r="F83" s="442" t="str">
        <f t="shared" si="4"/>
        <v/>
      </c>
      <c r="G83" s="15"/>
      <c r="H83" s="56"/>
      <c r="I83" s="54"/>
    </row>
    <row r="84" spans="1:9" s="2" customFormat="1">
      <c r="A84" s="62"/>
      <c r="B84" s="11"/>
      <c r="C84" s="73"/>
      <c r="D84" s="86"/>
      <c r="E84" s="87"/>
      <c r="F84" s="424"/>
      <c r="G84" s="15"/>
      <c r="H84" s="56"/>
      <c r="I84" s="54"/>
    </row>
    <row r="85" spans="1:9" s="2" customFormat="1">
      <c r="A85" s="257" t="s">
        <v>34</v>
      </c>
      <c r="B85" s="188" t="s">
        <v>172</v>
      </c>
      <c r="C85" s="34" t="s">
        <v>85</v>
      </c>
      <c r="D85" s="84">
        <v>1657</v>
      </c>
      <c r="E85" s="85"/>
      <c r="F85" s="84">
        <f>+D85*E85</f>
        <v>0</v>
      </c>
      <c r="G85" s="15"/>
      <c r="H85" s="56"/>
      <c r="I85" s="54"/>
    </row>
    <row r="86" spans="1:9" s="2" customFormat="1">
      <c r="A86" s="62"/>
      <c r="B86" s="11" t="s">
        <v>173</v>
      </c>
      <c r="C86" s="186"/>
      <c r="D86" s="86"/>
      <c r="E86" s="87"/>
      <c r="F86" s="424" t="str">
        <f t="shared" ref="F86:F88" si="5">IF(N(E86),ROUND(E86*D86,2),"")</f>
        <v/>
      </c>
      <c r="G86" s="15"/>
      <c r="H86" s="56"/>
      <c r="I86" s="54"/>
    </row>
    <row r="87" spans="1:9" s="2" customFormat="1" ht="25.5">
      <c r="A87" s="62"/>
      <c r="B87" s="11" t="s">
        <v>174</v>
      </c>
      <c r="C87" s="186"/>
      <c r="D87" s="86"/>
      <c r="E87" s="87"/>
      <c r="F87" s="424" t="str">
        <f t="shared" si="5"/>
        <v/>
      </c>
      <c r="G87" s="15"/>
      <c r="H87" s="56"/>
      <c r="I87" s="54"/>
    </row>
    <row r="88" spans="1:9" s="2" customFormat="1">
      <c r="A88" s="258"/>
      <c r="B88" s="192" t="s">
        <v>44</v>
      </c>
      <c r="C88" s="193"/>
      <c r="D88" s="82"/>
      <c r="E88" s="83"/>
      <c r="F88" s="427" t="str">
        <f t="shared" si="5"/>
        <v/>
      </c>
      <c r="G88" s="15"/>
      <c r="H88" s="56"/>
      <c r="I88" s="54"/>
    </row>
    <row r="89" spans="1:9" s="2" customFormat="1">
      <c r="A89" s="184"/>
      <c r="B89" s="185"/>
      <c r="C89" s="186"/>
      <c r="D89" s="86"/>
      <c r="E89" s="87"/>
      <c r="F89" s="424"/>
    </row>
    <row r="90" spans="1:9" s="2" customFormat="1">
      <c r="A90" s="257" t="s">
        <v>1</v>
      </c>
      <c r="B90" s="188" t="s">
        <v>175</v>
      </c>
      <c r="C90" s="34" t="s">
        <v>85</v>
      </c>
      <c r="D90" s="84">
        <v>850</v>
      </c>
      <c r="E90" s="85"/>
      <c r="F90" s="84">
        <f>+D90*E90</f>
        <v>0</v>
      </c>
      <c r="G90" s="15"/>
      <c r="H90" s="56"/>
      <c r="I90" s="54"/>
    </row>
    <row r="91" spans="1:9" s="2" customFormat="1">
      <c r="A91" s="62"/>
      <c r="B91" s="11" t="s">
        <v>173</v>
      </c>
      <c r="C91" s="186"/>
      <c r="D91" s="86"/>
      <c r="E91" s="87"/>
      <c r="F91" s="424" t="str">
        <f t="shared" ref="F91:F93" si="6">IF(N(E91),ROUND(E91*D91,2),"")</f>
        <v/>
      </c>
      <c r="G91" s="15"/>
      <c r="H91" s="56"/>
      <c r="I91" s="54"/>
    </row>
    <row r="92" spans="1:9" s="2" customFormat="1" ht="51">
      <c r="A92" s="62"/>
      <c r="B92" s="11" t="s">
        <v>176</v>
      </c>
      <c r="C92" s="186"/>
      <c r="D92" s="86"/>
      <c r="E92" s="87"/>
      <c r="F92" s="424" t="str">
        <f t="shared" si="6"/>
        <v/>
      </c>
      <c r="G92" s="15"/>
      <c r="H92" s="56"/>
      <c r="I92" s="54"/>
    </row>
    <row r="93" spans="1:9" s="2" customFormat="1">
      <c r="A93" s="258"/>
      <c r="B93" s="192" t="s">
        <v>44</v>
      </c>
      <c r="C93" s="193"/>
      <c r="D93" s="82"/>
      <c r="E93" s="83"/>
      <c r="F93" s="427" t="str">
        <f t="shared" si="6"/>
        <v/>
      </c>
      <c r="G93" s="15"/>
      <c r="H93" s="56"/>
      <c r="I93" s="54"/>
    </row>
    <row r="94" spans="1:9" s="2" customFormat="1">
      <c r="A94" s="184"/>
      <c r="B94" s="185"/>
      <c r="C94" s="186"/>
      <c r="D94" s="86"/>
      <c r="E94" s="87"/>
      <c r="F94" s="424"/>
    </row>
    <row r="95" spans="1:9" s="2" customFormat="1" ht="25.5">
      <c r="A95" s="261" t="s">
        <v>55</v>
      </c>
      <c r="B95" s="188" t="s">
        <v>144</v>
      </c>
      <c r="C95" s="189"/>
      <c r="D95" s="84"/>
      <c r="E95" s="90"/>
      <c r="F95" s="84"/>
      <c r="G95" s="15"/>
      <c r="H95" s="56"/>
      <c r="I95" s="54"/>
    </row>
    <row r="96" spans="1:9" s="2" customFormat="1" ht="25.5">
      <c r="A96" s="49"/>
      <c r="B96" s="11" t="s">
        <v>150</v>
      </c>
      <c r="C96" s="73"/>
      <c r="D96" s="86"/>
      <c r="E96" s="91"/>
      <c r="F96" s="86"/>
      <c r="G96" s="15"/>
      <c r="H96" s="56"/>
      <c r="I96" s="54"/>
    </row>
    <row r="97" spans="1:9" s="2" customFormat="1">
      <c r="A97" s="262"/>
      <c r="B97" s="192" t="s">
        <v>145</v>
      </c>
      <c r="C97" s="193" t="s">
        <v>19</v>
      </c>
      <c r="D97" s="82">
        <v>90</v>
      </c>
      <c r="E97" s="92"/>
      <c r="F97" s="82" t="str">
        <f t="shared" si="4"/>
        <v/>
      </c>
      <c r="G97" s="15"/>
      <c r="H97" s="56"/>
      <c r="I97" s="54"/>
    </row>
    <row r="98" spans="1:9" s="2" customFormat="1">
      <c r="A98" s="184"/>
      <c r="B98" s="185"/>
      <c r="C98" s="186"/>
      <c r="D98" s="86"/>
      <c r="E98" s="87"/>
      <c r="F98" s="424"/>
    </row>
    <row r="99" spans="1:9" s="2" customFormat="1">
      <c r="A99" s="261" t="s">
        <v>35</v>
      </c>
      <c r="B99" s="188" t="s">
        <v>303</v>
      </c>
      <c r="C99" s="189"/>
      <c r="D99" s="84"/>
      <c r="E99" s="90"/>
      <c r="F99" s="84"/>
      <c r="G99" s="15"/>
      <c r="H99" s="56"/>
      <c r="I99" s="54"/>
    </row>
    <row r="100" spans="1:9" s="2" customFormat="1" ht="25.5">
      <c r="A100" s="49"/>
      <c r="B100" s="11" t="s">
        <v>304</v>
      </c>
      <c r="C100" s="73"/>
      <c r="D100" s="86"/>
      <c r="E100" s="91"/>
      <c r="F100" s="86"/>
      <c r="G100" s="15"/>
      <c r="H100" s="56"/>
      <c r="I100" s="54"/>
    </row>
    <row r="101" spans="1:9" s="2" customFormat="1">
      <c r="A101" s="262"/>
      <c r="B101" s="192" t="s">
        <v>349</v>
      </c>
      <c r="C101" s="193" t="s">
        <v>30</v>
      </c>
      <c r="D101" s="82">
        <v>17.25</v>
      </c>
      <c r="E101" s="92"/>
      <c r="F101" s="82" t="str">
        <f t="shared" ref="F101" si="7">IF(N(E101),ROUND(E101*D101,2),"")</f>
        <v/>
      </c>
      <c r="G101" s="15"/>
      <c r="H101" s="56"/>
      <c r="I101" s="54"/>
    </row>
    <row r="102" spans="1:9" s="2" customFormat="1">
      <c r="A102" s="62"/>
      <c r="B102" s="11"/>
      <c r="C102" s="73"/>
      <c r="D102" s="86"/>
      <c r="E102" s="91"/>
      <c r="F102" s="84" t="str">
        <f>IF(N(E102),ROUND(E102*D102,2),"")</f>
        <v/>
      </c>
      <c r="G102" s="15"/>
      <c r="H102" s="56"/>
      <c r="I102" s="54"/>
    </row>
    <row r="103" spans="1:9" s="2" customFormat="1">
      <c r="A103" s="261" t="s">
        <v>148</v>
      </c>
      <c r="B103" s="188" t="s">
        <v>177</v>
      </c>
      <c r="C103" s="189"/>
      <c r="D103" s="84"/>
      <c r="E103" s="90"/>
      <c r="F103" s="84"/>
      <c r="G103" s="15"/>
      <c r="H103" s="56"/>
      <c r="I103" s="54"/>
    </row>
    <row r="104" spans="1:9" s="2" customFormat="1" ht="51">
      <c r="A104" s="49"/>
      <c r="B104" s="11" t="s">
        <v>178</v>
      </c>
      <c r="C104" s="73"/>
      <c r="D104" s="86"/>
      <c r="E104" s="91"/>
      <c r="F104" s="86"/>
      <c r="G104" s="15"/>
      <c r="H104" s="56"/>
      <c r="I104" s="54"/>
    </row>
    <row r="105" spans="1:9" s="2" customFormat="1">
      <c r="A105" s="262"/>
      <c r="B105" s="192" t="s">
        <v>179</v>
      </c>
      <c r="C105" s="193" t="s">
        <v>30</v>
      </c>
      <c r="D105" s="82">
        <v>818</v>
      </c>
      <c r="E105" s="92"/>
      <c r="F105" s="82" t="str">
        <f t="shared" ref="F105" si="8">IF(N(E105),ROUND(E105*D105,2),"")</f>
        <v/>
      </c>
      <c r="G105" s="15"/>
      <c r="H105" s="56"/>
      <c r="I105" s="54"/>
    </row>
    <row r="106" spans="1:9" s="2" customFormat="1">
      <c r="A106" s="62"/>
      <c r="B106" s="11"/>
      <c r="C106" s="73"/>
      <c r="D106" s="86"/>
      <c r="E106" s="91"/>
      <c r="F106" s="84" t="str">
        <f>IF(N(E106),ROUND(E106*D106,2),"")</f>
        <v/>
      </c>
      <c r="G106" s="15"/>
      <c r="H106" s="56"/>
      <c r="I106" s="54"/>
    </row>
    <row r="107" spans="1:9" s="2" customFormat="1">
      <c r="A107" s="257" t="s">
        <v>258</v>
      </c>
      <c r="B107" s="263" t="s">
        <v>88</v>
      </c>
      <c r="C107" s="189" t="s">
        <v>30</v>
      </c>
      <c r="D107" s="84">
        <v>4715</v>
      </c>
      <c r="E107" s="143"/>
      <c r="F107" s="426" t="str">
        <f>IF(N(E107),ROUND(E107*D107,2),"")</f>
        <v/>
      </c>
      <c r="G107" s="15"/>
      <c r="H107" s="56"/>
      <c r="I107" s="54"/>
    </row>
    <row r="108" spans="1:9" s="2" customFormat="1">
      <c r="A108" s="62"/>
      <c r="B108" s="264" t="s">
        <v>89</v>
      </c>
      <c r="C108" s="73"/>
      <c r="D108" s="86"/>
      <c r="E108" s="87"/>
      <c r="F108" s="424" t="str">
        <f>IF(N(E108),ROUND(E108*D108,2),"")</f>
        <v/>
      </c>
      <c r="G108" s="15"/>
      <c r="H108" s="56"/>
      <c r="I108" s="54"/>
    </row>
    <row r="109" spans="1:9" s="2" customFormat="1" ht="38.25">
      <c r="A109" s="62"/>
      <c r="B109" s="265" t="s">
        <v>90</v>
      </c>
      <c r="C109" s="73"/>
      <c r="D109" s="86"/>
      <c r="E109" s="87"/>
      <c r="F109" s="424" t="str">
        <f>IF(N(E109),ROUND(E109*D109,2),"")</f>
        <v/>
      </c>
      <c r="G109" s="15"/>
      <c r="H109" s="56"/>
      <c r="I109" s="54"/>
    </row>
    <row r="110" spans="1:9" s="2" customFormat="1">
      <c r="A110" s="258"/>
      <c r="B110" s="266" t="s">
        <v>91</v>
      </c>
      <c r="C110" s="193"/>
      <c r="D110" s="82"/>
      <c r="E110" s="83"/>
      <c r="F110" s="427" t="str">
        <f>IF(N(E110),ROUND(E110*D110,2),"")</f>
        <v/>
      </c>
      <c r="G110" s="15"/>
      <c r="H110" s="56"/>
      <c r="I110" s="54"/>
    </row>
    <row r="111" spans="1:9" s="2" customFormat="1" ht="13.5" thickBot="1">
      <c r="A111" s="62"/>
      <c r="B111" s="267"/>
      <c r="C111" s="73"/>
      <c r="D111" s="86"/>
      <c r="E111" s="91"/>
      <c r="F111" s="443"/>
      <c r="G111" s="15"/>
      <c r="H111" s="56"/>
      <c r="I111" s="54"/>
    </row>
    <row r="112" spans="1:9" s="2" customFormat="1" ht="13.5" thickBot="1">
      <c r="A112" s="212"/>
      <c r="B112" s="234" t="s">
        <v>51</v>
      </c>
      <c r="C112" s="182"/>
      <c r="D112" s="183"/>
      <c r="E112" s="101"/>
      <c r="F112" s="432">
        <f>SUM(F72:F110)</f>
        <v>0</v>
      </c>
    </row>
    <row r="113" spans="1:9" s="59" customFormat="1" ht="13.5" thickBot="1">
      <c r="A113" s="268"/>
      <c r="B113" s="269"/>
      <c r="C113" s="270"/>
      <c r="D113" s="271"/>
      <c r="E113" s="152"/>
      <c r="F113" s="444"/>
      <c r="G113" s="15"/>
      <c r="H113" s="57"/>
      <c r="I113" s="58"/>
    </row>
    <row r="114" spans="1:9" s="30" customFormat="1" ht="13.5" thickBot="1">
      <c r="A114" s="47" t="s">
        <v>180</v>
      </c>
      <c r="B114" s="48" t="s">
        <v>181</v>
      </c>
      <c r="C114" s="71"/>
      <c r="D114" s="79"/>
      <c r="E114" s="80"/>
      <c r="F114" s="436"/>
      <c r="G114" s="29"/>
      <c r="H114" s="29"/>
    </row>
    <row r="115" spans="1:9" s="32" customFormat="1">
      <c r="A115" s="44"/>
      <c r="B115" s="45"/>
      <c r="C115" s="46"/>
      <c r="D115" s="82"/>
      <c r="E115" s="83"/>
      <c r="F115" s="82"/>
      <c r="G115" s="31"/>
      <c r="H115" s="31"/>
    </row>
    <row r="116" spans="1:9" s="28" customFormat="1">
      <c r="A116" s="140" t="s">
        <v>31</v>
      </c>
      <c r="B116" s="33" t="s">
        <v>183</v>
      </c>
      <c r="C116" s="34" t="s">
        <v>85</v>
      </c>
      <c r="D116" s="84">
        <v>45.9</v>
      </c>
      <c r="E116" s="85"/>
      <c r="F116" s="84">
        <f>+D116*E116</f>
        <v>0</v>
      </c>
      <c r="G116" s="27"/>
      <c r="H116" s="27"/>
    </row>
    <row r="117" spans="1:9" s="37" customFormat="1">
      <c r="A117" s="50"/>
      <c r="B117" s="35" t="s">
        <v>83</v>
      </c>
      <c r="C117" s="141"/>
      <c r="D117" s="86"/>
      <c r="E117" s="87"/>
      <c r="F117" s="424"/>
      <c r="G117" s="36"/>
      <c r="H117" s="36"/>
    </row>
    <row r="118" spans="1:9" s="37" customFormat="1" ht="63.75">
      <c r="A118" s="50"/>
      <c r="B118" s="35" t="s">
        <v>184</v>
      </c>
      <c r="C118" s="141"/>
      <c r="D118" s="86"/>
      <c r="E118" s="87"/>
      <c r="F118" s="424"/>
      <c r="G118" s="36"/>
      <c r="H118" s="36"/>
    </row>
    <row r="119" spans="1:9" s="37" customFormat="1" ht="25.5">
      <c r="A119" s="52"/>
      <c r="B119" s="38" t="s">
        <v>84</v>
      </c>
      <c r="C119" s="39"/>
      <c r="D119" s="82"/>
      <c r="E119" s="83"/>
      <c r="F119" s="427"/>
      <c r="G119" s="36"/>
      <c r="H119" s="36"/>
    </row>
    <row r="120" spans="1:9" s="41" customFormat="1">
      <c r="A120" s="49"/>
      <c r="B120" s="11"/>
      <c r="C120" s="73"/>
      <c r="D120" s="86"/>
      <c r="E120" s="87"/>
      <c r="F120" s="86"/>
      <c r="G120" s="15"/>
      <c r="H120" s="40"/>
      <c r="I120" s="40"/>
    </row>
    <row r="121" spans="1:9" s="28" customFormat="1">
      <c r="A121" s="140" t="s">
        <v>33</v>
      </c>
      <c r="B121" s="33" t="s">
        <v>185</v>
      </c>
      <c r="C121" s="34"/>
      <c r="D121" s="84">
        <v>4.6500000000000004</v>
      </c>
      <c r="E121" s="85"/>
      <c r="F121" s="84">
        <f>E121*D121</f>
        <v>0</v>
      </c>
      <c r="G121" s="27"/>
      <c r="H121" s="27"/>
    </row>
    <row r="122" spans="1:9" s="37" customFormat="1">
      <c r="A122" s="50"/>
      <c r="B122" s="35" t="s">
        <v>186</v>
      </c>
      <c r="C122" s="141"/>
      <c r="D122" s="86"/>
      <c r="E122" s="87"/>
      <c r="F122" s="424"/>
      <c r="G122" s="36"/>
      <c r="H122" s="36"/>
    </row>
    <row r="123" spans="1:9" s="37" customFormat="1" ht="89.25">
      <c r="A123" s="50"/>
      <c r="B123" s="35" t="s">
        <v>187</v>
      </c>
      <c r="C123" s="141"/>
      <c r="D123" s="86"/>
      <c r="E123" s="87"/>
      <c r="F123" s="424"/>
      <c r="G123" s="36"/>
      <c r="H123" s="36"/>
    </row>
    <row r="124" spans="1:9" s="37" customFormat="1">
      <c r="A124" s="52"/>
      <c r="B124" s="38" t="s">
        <v>188</v>
      </c>
      <c r="C124" s="39"/>
      <c r="D124" s="82"/>
      <c r="E124" s="83"/>
      <c r="F124" s="427"/>
      <c r="G124" s="36"/>
      <c r="H124" s="36"/>
    </row>
    <row r="125" spans="1:9" s="139" customFormat="1">
      <c r="A125" s="230" t="s">
        <v>24</v>
      </c>
      <c r="B125" s="231" t="s">
        <v>352</v>
      </c>
      <c r="C125" s="103" t="s">
        <v>27</v>
      </c>
      <c r="D125" s="104">
        <v>4.6500000000000004</v>
      </c>
      <c r="E125" s="100"/>
      <c r="F125" s="442" t="str">
        <f t="shared" ref="F125" si="9">IF(N(E125),ROUND(E125*D125,2),"")</f>
        <v/>
      </c>
    </row>
    <row r="126" spans="1:9" s="139" customFormat="1">
      <c r="A126" s="230" t="s">
        <v>25</v>
      </c>
      <c r="B126" s="231" t="s">
        <v>353</v>
      </c>
      <c r="C126" s="103" t="s">
        <v>354</v>
      </c>
      <c r="D126" s="104">
        <v>71.23</v>
      </c>
      <c r="E126" s="100"/>
      <c r="F126" s="442" t="str">
        <f t="shared" ref="F126" si="10">IF(N(E126),ROUND(E126*D126,2),"")</f>
        <v/>
      </c>
    </row>
    <row r="127" spans="1:9" s="139" customFormat="1">
      <c r="A127" s="230" t="s">
        <v>53</v>
      </c>
      <c r="B127" s="231" t="s">
        <v>355</v>
      </c>
      <c r="C127" s="103" t="s">
        <v>354</v>
      </c>
      <c r="D127" s="104">
        <v>71.45</v>
      </c>
      <c r="E127" s="100"/>
      <c r="F127" s="442" t="str">
        <f t="shared" ref="F127" si="11">IF(N(E127),ROUND(E127*D127,2),"")</f>
        <v/>
      </c>
    </row>
    <row r="128" spans="1:9" s="139" customFormat="1">
      <c r="A128" s="230" t="s">
        <v>216</v>
      </c>
      <c r="B128" s="231" t="s">
        <v>356</v>
      </c>
      <c r="C128" s="141" t="s">
        <v>30</v>
      </c>
      <c r="D128" s="104">
        <v>30.4</v>
      </c>
      <c r="E128" s="100"/>
      <c r="F128" s="442" t="str">
        <f t="shared" ref="F128" si="12">IF(N(E128),ROUND(E128*D128,2),"")</f>
        <v/>
      </c>
    </row>
    <row r="129" spans="1:9" s="41" customFormat="1">
      <c r="A129" s="49"/>
      <c r="B129" s="11"/>
      <c r="C129" s="103"/>
      <c r="D129" s="104"/>
      <c r="E129" s="100"/>
      <c r="F129" s="86"/>
      <c r="G129" s="15"/>
      <c r="H129" s="40"/>
      <c r="I129" s="40"/>
    </row>
    <row r="130" spans="1:9" s="28" customFormat="1">
      <c r="A130" s="140" t="s">
        <v>34</v>
      </c>
      <c r="B130" s="33" t="s">
        <v>189</v>
      </c>
      <c r="C130" s="141" t="s">
        <v>85</v>
      </c>
      <c r="D130" s="86">
        <v>14.8</v>
      </c>
      <c r="E130" s="87"/>
      <c r="F130" s="84">
        <f>+D130*E130</f>
        <v>0</v>
      </c>
      <c r="G130" s="27"/>
      <c r="H130" s="27"/>
    </row>
    <row r="131" spans="1:9" s="37" customFormat="1">
      <c r="A131" s="50"/>
      <c r="B131" s="35" t="s">
        <v>190</v>
      </c>
      <c r="C131" s="141"/>
      <c r="D131" s="86"/>
      <c r="E131" s="87"/>
      <c r="F131" s="424"/>
      <c r="G131" s="36"/>
      <c r="H131" s="36"/>
    </row>
    <row r="132" spans="1:9" s="37" customFormat="1" ht="102">
      <c r="A132" s="50"/>
      <c r="B132" s="35" t="s">
        <v>191</v>
      </c>
      <c r="C132" s="141"/>
      <c r="D132" s="86"/>
      <c r="E132" s="87"/>
      <c r="F132" s="424"/>
      <c r="G132" s="36"/>
      <c r="H132" s="36"/>
    </row>
    <row r="133" spans="1:9" s="37" customFormat="1">
      <c r="A133" s="52"/>
      <c r="B133" s="38" t="s">
        <v>188</v>
      </c>
      <c r="C133" s="39"/>
      <c r="D133" s="82"/>
      <c r="E133" s="83"/>
      <c r="F133" s="427"/>
      <c r="G133" s="36"/>
      <c r="H133" s="36"/>
    </row>
    <row r="134" spans="1:9" s="41" customFormat="1">
      <c r="A134" s="49"/>
      <c r="B134" s="11"/>
      <c r="C134" s="103"/>
      <c r="D134" s="104"/>
      <c r="E134" s="100"/>
      <c r="F134" s="86"/>
      <c r="G134" s="15"/>
      <c r="H134" s="40"/>
      <c r="I134" s="40"/>
    </row>
    <row r="135" spans="1:9" s="28" customFormat="1" ht="15" customHeight="1">
      <c r="A135" s="140" t="s">
        <v>1</v>
      </c>
      <c r="B135" s="33" t="s">
        <v>192</v>
      </c>
      <c r="C135" s="141" t="s">
        <v>30</v>
      </c>
      <c r="D135" s="86">
        <v>71.5</v>
      </c>
      <c r="E135" s="87"/>
      <c r="F135" s="84">
        <f>+D135*E135</f>
        <v>0</v>
      </c>
      <c r="G135" s="27"/>
      <c r="H135" s="27"/>
    </row>
    <row r="136" spans="1:9" s="37" customFormat="1">
      <c r="A136" s="50"/>
      <c r="B136" s="35" t="s">
        <v>193</v>
      </c>
      <c r="C136" s="141"/>
      <c r="D136" s="86"/>
      <c r="E136" s="87"/>
      <c r="F136" s="424"/>
      <c r="G136" s="36"/>
      <c r="H136" s="36"/>
    </row>
    <row r="137" spans="1:9" s="37" customFormat="1" ht="129.75" customHeight="1">
      <c r="A137" s="50"/>
      <c r="B137" s="35" t="s">
        <v>194</v>
      </c>
      <c r="C137" s="141"/>
      <c r="D137" s="86"/>
      <c r="E137" s="87"/>
      <c r="F137" s="424"/>
      <c r="G137" s="36"/>
      <c r="H137" s="36"/>
    </row>
    <row r="138" spans="1:9" s="37" customFormat="1" ht="16.5" customHeight="1">
      <c r="A138" s="52"/>
      <c r="B138" s="38" t="s">
        <v>195</v>
      </c>
      <c r="C138" s="39"/>
      <c r="D138" s="82"/>
      <c r="E138" s="83"/>
      <c r="F138" s="427"/>
      <c r="G138" s="36"/>
      <c r="H138" s="36"/>
    </row>
    <row r="139" spans="1:9" s="41" customFormat="1">
      <c r="A139" s="49"/>
      <c r="B139" s="11"/>
      <c r="C139" s="103"/>
      <c r="D139" s="104"/>
      <c r="E139" s="100"/>
      <c r="F139" s="86"/>
      <c r="G139" s="15"/>
      <c r="H139" s="40"/>
      <c r="I139" s="40"/>
    </row>
    <row r="140" spans="1:9" s="28" customFormat="1" ht="15" customHeight="1">
      <c r="A140" s="140" t="s">
        <v>55</v>
      </c>
      <c r="B140" s="33" t="s">
        <v>197</v>
      </c>
      <c r="C140" s="141" t="s">
        <v>85</v>
      </c>
      <c r="D140" s="86">
        <v>10.73</v>
      </c>
      <c r="E140" s="87"/>
      <c r="F140" s="84">
        <f>+D140*E140</f>
        <v>0</v>
      </c>
      <c r="G140" s="27"/>
      <c r="H140" s="27"/>
    </row>
    <row r="141" spans="1:9" s="37" customFormat="1">
      <c r="A141" s="50"/>
      <c r="B141" s="35" t="s">
        <v>193</v>
      </c>
      <c r="C141" s="141"/>
      <c r="D141" s="86"/>
      <c r="E141" s="87"/>
      <c r="F141" s="424"/>
      <c r="G141" s="36"/>
      <c r="H141" s="36"/>
    </row>
    <row r="142" spans="1:9" s="37" customFormat="1" ht="102">
      <c r="A142" s="50"/>
      <c r="B142" s="35" t="s">
        <v>198</v>
      </c>
      <c r="C142" s="141"/>
      <c r="D142" s="86"/>
      <c r="E142" s="87"/>
      <c r="F142" s="424"/>
      <c r="G142" s="36"/>
      <c r="H142" s="36"/>
    </row>
    <row r="143" spans="1:9" s="37" customFormat="1" ht="16.5" customHeight="1">
      <c r="A143" s="52"/>
      <c r="B143" s="38" t="s">
        <v>199</v>
      </c>
      <c r="C143" s="39"/>
      <c r="D143" s="82"/>
      <c r="E143" s="83"/>
      <c r="F143" s="427"/>
      <c r="G143" s="36"/>
      <c r="H143" s="36"/>
    </row>
    <row r="144" spans="1:9" s="41" customFormat="1">
      <c r="A144" s="49"/>
      <c r="B144" s="11"/>
      <c r="C144" s="103"/>
      <c r="D144" s="104"/>
      <c r="E144" s="100"/>
      <c r="F144" s="86"/>
      <c r="G144" s="15"/>
      <c r="H144" s="40"/>
      <c r="I144" s="40"/>
    </row>
    <row r="145" spans="1:9" s="28" customFormat="1" ht="15" customHeight="1">
      <c r="A145" s="140" t="s">
        <v>35</v>
      </c>
      <c r="B145" s="33" t="s">
        <v>200</v>
      </c>
      <c r="C145" s="141" t="s">
        <v>30</v>
      </c>
      <c r="D145" s="86">
        <v>71.5</v>
      </c>
      <c r="E145" s="87"/>
      <c r="F145" s="84">
        <f>+D145*E145</f>
        <v>0</v>
      </c>
      <c r="G145" s="27"/>
      <c r="H145" s="27"/>
    </row>
    <row r="146" spans="1:9" s="37" customFormat="1">
      <c r="A146" s="50"/>
      <c r="B146" s="35" t="s">
        <v>193</v>
      </c>
      <c r="C146" s="141"/>
      <c r="D146" s="86"/>
      <c r="E146" s="87"/>
      <c r="F146" s="424"/>
      <c r="G146" s="36"/>
      <c r="H146" s="36"/>
    </row>
    <row r="147" spans="1:9" s="37" customFormat="1" ht="51">
      <c r="A147" s="50"/>
      <c r="B147" s="35" t="s">
        <v>201</v>
      </c>
      <c r="C147" s="141"/>
      <c r="D147" s="86"/>
      <c r="E147" s="87"/>
      <c r="F147" s="424"/>
      <c r="G147" s="36"/>
      <c r="H147" s="36"/>
    </row>
    <row r="148" spans="1:9" s="37" customFormat="1" ht="16.5" customHeight="1">
      <c r="A148" s="52"/>
      <c r="B148" s="38" t="s">
        <v>202</v>
      </c>
      <c r="C148" s="39"/>
      <c r="D148" s="82"/>
      <c r="E148" s="83"/>
      <c r="F148" s="427"/>
      <c r="G148" s="36"/>
      <c r="H148" s="36"/>
    </row>
    <row r="149" spans="1:9" s="41" customFormat="1">
      <c r="A149" s="49"/>
      <c r="B149" s="11"/>
      <c r="C149" s="103"/>
      <c r="D149" s="104"/>
      <c r="E149" s="100"/>
      <c r="F149" s="86"/>
      <c r="G149" s="15"/>
      <c r="H149" s="40"/>
      <c r="I149" s="40"/>
    </row>
    <row r="150" spans="1:9" s="28" customFormat="1" ht="15" customHeight="1">
      <c r="A150" s="140" t="s">
        <v>148</v>
      </c>
      <c r="B150" s="33" t="s">
        <v>203</v>
      </c>
      <c r="C150" s="141" t="s">
        <v>85</v>
      </c>
      <c r="D150" s="86">
        <v>0.3</v>
      </c>
      <c r="E150" s="87"/>
      <c r="F150" s="84">
        <f>+D150*E150</f>
        <v>0</v>
      </c>
      <c r="G150" s="27"/>
      <c r="H150" s="27"/>
    </row>
    <row r="151" spans="1:9" s="37" customFormat="1" ht="25.5">
      <c r="A151" s="50"/>
      <c r="B151" s="35" t="s">
        <v>204</v>
      </c>
      <c r="C151" s="141"/>
      <c r="D151" s="86"/>
      <c r="E151" s="87"/>
      <c r="F151" s="424"/>
      <c r="G151" s="36"/>
      <c r="H151" s="36"/>
    </row>
    <row r="152" spans="1:9" s="37" customFormat="1" ht="25.5">
      <c r="A152" s="50"/>
      <c r="B152" s="35" t="s">
        <v>205</v>
      </c>
      <c r="C152" s="141"/>
      <c r="D152" s="86"/>
      <c r="E152" s="87"/>
      <c r="F152" s="424"/>
      <c r="G152" s="36"/>
      <c r="H152" s="36"/>
    </row>
    <row r="153" spans="1:9" s="37" customFormat="1" ht="16.5" customHeight="1">
      <c r="A153" s="52"/>
      <c r="B153" s="38" t="s">
        <v>206</v>
      </c>
      <c r="C153" s="39"/>
      <c r="D153" s="82"/>
      <c r="E153" s="83"/>
      <c r="F153" s="427"/>
      <c r="G153" s="36"/>
      <c r="H153" s="36"/>
    </row>
    <row r="154" spans="1:9" s="41" customFormat="1" ht="13.5" thickBot="1">
      <c r="A154" s="49"/>
      <c r="B154" s="11"/>
      <c r="C154" s="73"/>
      <c r="D154" s="86"/>
      <c r="E154" s="87"/>
      <c r="F154" s="86"/>
      <c r="G154" s="15"/>
      <c r="H154" s="40"/>
      <c r="I154" s="40"/>
    </row>
    <row r="155" spans="1:9" s="30" customFormat="1" ht="13.5" thickBot="1">
      <c r="A155" s="239"/>
      <c r="B155" s="51" t="s">
        <v>196</v>
      </c>
      <c r="C155" s="72"/>
      <c r="D155" s="79"/>
      <c r="E155" s="81"/>
      <c r="F155" s="437">
        <f>SUM(F116:F153)</f>
        <v>0</v>
      </c>
      <c r="G155" s="29"/>
      <c r="H155" s="29"/>
    </row>
    <row r="156" spans="1:9" s="30" customFormat="1" ht="13.5" thickBot="1">
      <c r="A156" s="42"/>
      <c r="B156" s="43"/>
      <c r="C156" s="74"/>
      <c r="D156" s="88"/>
      <c r="E156" s="89"/>
      <c r="F156" s="438"/>
      <c r="G156" s="29"/>
      <c r="H156" s="29"/>
    </row>
    <row r="157" spans="1:9" s="12" customFormat="1" ht="15" thickBot="1">
      <c r="A157" s="240"/>
      <c r="B157" s="241" t="s">
        <v>49</v>
      </c>
      <c r="C157" s="242"/>
      <c r="D157" s="243"/>
      <c r="E157" s="148"/>
      <c r="F157" s="439"/>
    </row>
    <row r="158" spans="1:9" s="13" customFormat="1" ht="15.75" thickBot="1">
      <c r="A158" s="67" t="s">
        <v>98</v>
      </c>
      <c r="B158" s="244" t="str">
        <f>B70</f>
        <v>Zemljani radovi</v>
      </c>
      <c r="C158" s="245"/>
      <c r="D158" s="246"/>
      <c r="E158" s="149"/>
      <c r="F158" s="440">
        <f>F112</f>
        <v>0</v>
      </c>
    </row>
    <row r="159" spans="1:9" s="13" customFormat="1" ht="15.75" customHeight="1" thickBot="1">
      <c r="A159" s="69" t="s">
        <v>180</v>
      </c>
      <c r="B159" s="247" t="s">
        <v>181</v>
      </c>
      <c r="C159" s="248"/>
      <c r="D159" s="249"/>
      <c r="E159" s="150"/>
      <c r="F159" s="437">
        <f>F155</f>
        <v>0</v>
      </c>
    </row>
    <row r="160" spans="1:9" s="14" customFormat="1" ht="15.75" thickBot="1">
      <c r="A160" s="240"/>
      <c r="B160" s="251" t="s">
        <v>182</v>
      </c>
      <c r="C160" s="242"/>
      <c r="D160" s="243"/>
      <c r="E160" s="148"/>
      <c r="F160" s="437">
        <f>SUM(F158:F159)</f>
        <v>0</v>
      </c>
    </row>
    <row r="161" spans="1:6" s="16" customFormat="1" ht="16.5" thickBot="1">
      <c r="A161" s="272"/>
      <c r="B161" s="273"/>
      <c r="C161" s="274"/>
      <c r="D161" s="275"/>
      <c r="E161" s="153"/>
      <c r="F161" s="445"/>
    </row>
    <row r="162" spans="1:6" s="6" customFormat="1" ht="13.5" thickBot="1">
      <c r="A162" s="180" t="s">
        <v>99</v>
      </c>
      <c r="B162" s="181" t="s">
        <v>137</v>
      </c>
      <c r="C162" s="182"/>
      <c r="D162" s="183"/>
      <c r="E162" s="99"/>
      <c r="F162" s="425" t="str">
        <f>IF(N(E162),ROUND(E162*D162,2),"")</f>
        <v/>
      </c>
    </row>
    <row r="163" spans="1:6" ht="13.5" thickBot="1">
      <c r="A163" s="256"/>
      <c r="B163" s="178"/>
      <c r="C163" s="179"/>
      <c r="D163" s="86"/>
      <c r="E163" s="87"/>
      <c r="F163" s="424"/>
    </row>
    <row r="164" spans="1:6" s="6" customFormat="1" ht="13.5" thickBot="1">
      <c r="A164" s="180" t="s">
        <v>100</v>
      </c>
      <c r="B164" s="181" t="s">
        <v>15</v>
      </c>
      <c r="C164" s="182"/>
      <c r="D164" s="183"/>
      <c r="E164" s="99"/>
      <c r="F164" s="425" t="str">
        <f t="shared" ref="F164:F177" si="13">IF(N(E164),ROUND(E164*D164,2),"")</f>
        <v/>
      </c>
    </row>
    <row r="165" spans="1:6" s="9" customFormat="1">
      <c r="A165" s="197"/>
      <c r="B165" s="198"/>
      <c r="C165" s="199"/>
      <c r="D165" s="86"/>
      <c r="E165" s="87"/>
      <c r="F165" s="424" t="str">
        <f t="shared" si="13"/>
        <v/>
      </c>
    </row>
    <row r="166" spans="1:6" s="2" customFormat="1">
      <c r="A166" s="261" t="s">
        <v>31</v>
      </c>
      <c r="B166" s="276" t="s">
        <v>135</v>
      </c>
      <c r="C166" s="277" t="s">
        <v>19</v>
      </c>
      <c r="D166" s="278">
        <v>15</v>
      </c>
      <c r="E166" s="154"/>
      <c r="F166" s="278" t="str">
        <f t="shared" si="13"/>
        <v/>
      </c>
    </row>
    <row r="167" spans="1:6" s="2" customFormat="1" ht="25.5">
      <c r="A167" s="49"/>
      <c r="B167" s="279" t="s">
        <v>136</v>
      </c>
      <c r="C167" s="280"/>
      <c r="D167" s="281"/>
      <c r="E167" s="155"/>
      <c r="F167" s="281"/>
    </row>
    <row r="168" spans="1:6" s="2" customFormat="1" ht="38.25">
      <c r="A168" s="262"/>
      <c r="B168" s="282" t="s">
        <v>139</v>
      </c>
      <c r="C168" s="283"/>
      <c r="D168" s="284"/>
      <c r="E168" s="93"/>
      <c r="F168" s="284"/>
    </row>
    <row r="169" spans="1:6" s="2" customFormat="1">
      <c r="A169" s="62"/>
      <c r="B169" s="11"/>
      <c r="C169" s="285"/>
      <c r="D169" s="86"/>
      <c r="E169" s="87"/>
      <c r="F169" s="424"/>
    </row>
    <row r="170" spans="1:6" s="2" customFormat="1" ht="63.75">
      <c r="A170" s="257"/>
      <c r="B170" s="286" t="s">
        <v>146</v>
      </c>
      <c r="C170" s="259"/>
      <c r="D170" s="84"/>
      <c r="E170" s="143"/>
      <c r="F170" s="426"/>
    </row>
    <row r="171" spans="1:6" s="2" customFormat="1">
      <c r="A171" s="260"/>
      <c r="B171" s="231"/>
      <c r="C171" s="46"/>
      <c r="D171" s="82"/>
      <c r="E171" s="83"/>
      <c r="F171" s="427"/>
    </row>
    <row r="172" spans="1:6" s="2" customFormat="1">
      <c r="A172" s="257" t="s">
        <v>33</v>
      </c>
      <c r="B172" s="188" t="s">
        <v>16</v>
      </c>
      <c r="C172" s="73"/>
      <c r="D172" s="86"/>
      <c r="E172" s="87"/>
      <c r="F172" s="424" t="str">
        <f t="shared" si="13"/>
        <v/>
      </c>
    </row>
    <row r="173" spans="1:6" s="2" customFormat="1">
      <c r="A173" s="62"/>
      <c r="B173" s="11" t="s">
        <v>4</v>
      </c>
      <c r="C173" s="186"/>
      <c r="D173" s="86"/>
      <c r="E173" s="87"/>
      <c r="F173" s="424" t="str">
        <f t="shared" si="13"/>
        <v/>
      </c>
    </row>
    <row r="174" spans="1:6" s="2" customFormat="1" ht="63.75">
      <c r="A174" s="62"/>
      <c r="B174" s="11" t="s">
        <v>140</v>
      </c>
      <c r="C174" s="186"/>
      <c r="D174" s="86"/>
      <c r="E174" s="87"/>
      <c r="F174" s="424" t="str">
        <f t="shared" si="13"/>
        <v/>
      </c>
    </row>
    <row r="175" spans="1:6" s="2" customFormat="1">
      <c r="A175" s="62"/>
      <c r="B175" s="11" t="s">
        <v>141</v>
      </c>
      <c r="C175" s="186"/>
      <c r="D175" s="86"/>
      <c r="E175" s="87"/>
      <c r="F175" s="424"/>
    </row>
    <row r="176" spans="1:6" s="2" customFormat="1" ht="25.5">
      <c r="A176" s="258"/>
      <c r="B176" s="192" t="s">
        <v>3</v>
      </c>
      <c r="C176" s="46"/>
      <c r="D176" s="82"/>
      <c r="E176" s="83"/>
      <c r="F176" s="427" t="str">
        <f t="shared" si="13"/>
        <v/>
      </c>
    </row>
    <row r="177" spans="1:6" s="2" customFormat="1">
      <c r="A177" s="230" t="s">
        <v>24</v>
      </c>
      <c r="B177" s="231" t="s">
        <v>81</v>
      </c>
      <c r="C177" s="103" t="s">
        <v>27</v>
      </c>
      <c r="D177" s="104">
        <v>118</v>
      </c>
      <c r="E177" s="100"/>
      <c r="F177" s="442" t="str">
        <f t="shared" si="13"/>
        <v/>
      </c>
    </row>
    <row r="178" spans="1:6" s="1" customFormat="1">
      <c r="A178" s="287"/>
      <c r="B178" s="288"/>
      <c r="C178" s="285"/>
      <c r="D178" s="86"/>
      <c r="E178" s="87"/>
      <c r="F178" s="424" t="str">
        <f>IF(N(E178),ROUND(E178*D178,2),"")</f>
        <v/>
      </c>
    </row>
    <row r="179" spans="1:6" s="2" customFormat="1">
      <c r="A179" s="257" t="s">
        <v>34</v>
      </c>
      <c r="B179" s="188" t="s">
        <v>17</v>
      </c>
      <c r="C179" s="259"/>
      <c r="D179" s="84"/>
      <c r="E179" s="143"/>
      <c r="F179" s="426" t="str">
        <f t="shared" ref="F179:F197" si="14">IF(N(E179),ROUND(E179*D179,2),"")</f>
        <v/>
      </c>
    </row>
    <row r="180" spans="1:6" s="2" customFormat="1">
      <c r="A180" s="258"/>
      <c r="B180" s="192" t="s">
        <v>5</v>
      </c>
      <c r="C180" s="46"/>
      <c r="D180" s="82"/>
      <c r="E180" s="83"/>
      <c r="F180" s="427" t="str">
        <f t="shared" si="14"/>
        <v/>
      </c>
    </row>
    <row r="181" spans="1:6" s="2" customFormat="1">
      <c r="A181" s="257" t="s">
        <v>38</v>
      </c>
      <c r="B181" s="188" t="s">
        <v>13</v>
      </c>
      <c r="C181" s="189" t="s">
        <v>27</v>
      </c>
      <c r="D181" s="84">
        <v>50</v>
      </c>
      <c r="E181" s="143"/>
      <c r="F181" s="426" t="str">
        <f t="shared" si="14"/>
        <v/>
      </c>
    </row>
    <row r="182" spans="1:6" s="2" customFormat="1">
      <c r="A182" s="62"/>
      <c r="B182" s="11" t="s">
        <v>11</v>
      </c>
      <c r="C182" s="186"/>
      <c r="D182" s="86"/>
      <c r="E182" s="87"/>
      <c r="F182" s="424" t="str">
        <f t="shared" si="14"/>
        <v/>
      </c>
    </row>
    <row r="183" spans="1:6" s="2" customFormat="1" ht="25.5">
      <c r="A183" s="60"/>
      <c r="B183" s="11" t="s">
        <v>12</v>
      </c>
      <c r="C183" s="186"/>
      <c r="D183" s="86"/>
      <c r="E183" s="87"/>
      <c r="F183" s="424" t="str">
        <f t="shared" si="14"/>
        <v/>
      </c>
    </row>
    <row r="184" spans="1:6" s="2" customFormat="1" ht="25.5">
      <c r="A184" s="60"/>
      <c r="B184" s="11" t="s">
        <v>142</v>
      </c>
      <c r="C184" s="186"/>
      <c r="D184" s="86"/>
      <c r="E184" s="87"/>
      <c r="F184" s="424"/>
    </row>
    <row r="185" spans="1:6" s="2" customFormat="1">
      <c r="A185" s="61"/>
      <c r="B185" s="192" t="s">
        <v>6</v>
      </c>
      <c r="C185" s="193"/>
      <c r="D185" s="82"/>
      <c r="E185" s="83"/>
      <c r="F185" s="427" t="str">
        <f t="shared" si="14"/>
        <v/>
      </c>
    </row>
    <row r="186" spans="1:6" s="2" customFormat="1">
      <c r="A186" s="60"/>
      <c r="B186" s="185"/>
      <c r="C186" s="186"/>
      <c r="D186" s="86"/>
      <c r="E186" s="87"/>
      <c r="F186" s="424" t="str">
        <f t="shared" si="14"/>
        <v/>
      </c>
    </row>
    <row r="187" spans="1:6" s="2" customFormat="1">
      <c r="A187" s="257" t="s">
        <v>1</v>
      </c>
      <c r="B187" s="188" t="s">
        <v>14</v>
      </c>
      <c r="C187" s="189" t="s">
        <v>27</v>
      </c>
      <c r="D187" s="84">
        <v>78</v>
      </c>
      <c r="E187" s="143"/>
      <c r="F187" s="426" t="str">
        <f t="shared" si="14"/>
        <v/>
      </c>
    </row>
    <row r="188" spans="1:6" s="2" customFormat="1">
      <c r="A188" s="62"/>
      <c r="B188" s="11" t="s">
        <v>7</v>
      </c>
      <c r="C188" s="186"/>
      <c r="D188" s="86"/>
      <c r="E188" s="87"/>
      <c r="F188" s="424" t="str">
        <f t="shared" si="14"/>
        <v/>
      </c>
    </row>
    <row r="189" spans="1:6" s="2" customFormat="1" ht="25.5">
      <c r="A189" s="62"/>
      <c r="B189" s="11" t="s">
        <v>0</v>
      </c>
      <c r="C189" s="186"/>
      <c r="D189" s="86"/>
      <c r="E189" s="87"/>
      <c r="F189" s="424" t="str">
        <f t="shared" si="14"/>
        <v/>
      </c>
    </row>
    <row r="190" spans="1:6" s="2" customFormat="1" ht="25.5">
      <c r="A190" s="62"/>
      <c r="B190" s="11" t="s">
        <v>143</v>
      </c>
      <c r="C190" s="186"/>
      <c r="D190" s="86"/>
      <c r="E190" s="87"/>
      <c r="F190" s="424"/>
    </row>
    <row r="191" spans="1:6" s="2" customFormat="1">
      <c r="A191" s="258"/>
      <c r="B191" s="192" t="s">
        <v>44</v>
      </c>
      <c r="C191" s="193"/>
      <c r="D191" s="82"/>
      <c r="E191" s="83"/>
      <c r="F191" s="427" t="str">
        <f t="shared" si="14"/>
        <v/>
      </c>
    </row>
    <row r="192" spans="1:6" s="2" customFormat="1">
      <c r="A192" s="60"/>
      <c r="B192" s="11"/>
      <c r="C192" s="73"/>
      <c r="D192" s="86"/>
      <c r="E192" s="87"/>
      <c r="F192" s="424" t="str">
        <f t="shared" si="14"/>
        <v/>
      </c>
    </row>
    <row r="193" spans="1:6" s="2" customFormat="1">
      <c r="A193" s="257" t="s">
        <v>55</v>
      </c>
      <c r="B193" s="10" t="s">
        <v>20</v>
      </c>
      <c r="C193" s="189" t="s">
        <v>19</v>
      </c>
      <c r="D193" s="84">
        <v>1342</v>
      </c>
      <c r="E193" s="143"/>
      <c r="F193" s="426" t="str">
        <f t="shared" si="14"/>
        <v/>
      </c>
    </row>
    <row r="194" spans="1:6" s="2" customFormat="1" ht="25.5">
      <c r="A194" s="62"/>
      <c r="B194" s="11" t="s">
        <v>22</v>
      </c>
      <c r="C194" s="186"/>
      <c r="D194" s="86"/>
      <c r="E194" s="87"/>
      <c r="F194" s="424" t="str">
        <f t="shared" si="14"/>
        <v/>
      </c>
    </row>
    <row r="195" spans="1:6" s="2" customFormat="1">
      <c r="A195" s="258"/>
      <c r="B195" s="192" t="s">
        <v>21</v>
      </c>
      <c r="C195" s="193"/>
      <c r="D195" s="82"/>
      <c r="E195" s="83"/>
      <c r="F195" s="427" t="str">
        <f t="shared" si="14"/>
        <v/>
      </c>
    </row>
    <row r="196" spans="1:6" s="2" customFormat="1">
      <c r="A196" s="60"/>
      <c r="B196" s="11"/>
      <c r="C196" s="73"/>
      <c r="D196" s="86"/>
      <c r="E196" s="87"/>
      <c r="F196" s="424" t="str">
        <f t="shared" ref="F196" si="15">IF(N(E196),ROUND(E196*D196,2),"")</f>
        <v/>
      </c>
    </row>
    <row r="197" spans="1:6" s="9" customFormat="1">
      <c r="A197" s="194">
        <v>6</v>
      </c>
      <c r="B197" s="195" t="s">
        <v>8</v>
      </c>
      <c r="C197" s="196" t="s">
        <v>19</v>
      </c>
      <c r="D197" s="84">
        <v>16</v>
      </c>
      <c r="E197" s="90"/>
      <c r="F197" s="426" t="str">
        <f t="shared" si="14"/>
        <v/>
      </c>
    </row>
    <row r="198" spans="1:6" s="9" customFormat="1">
      <c r="A198" s="197"/>
      <c r="B198" s="198" t="s">
        <v>54</v>
      </c>
      <c r="C198" s="199"/>
      <c r="D198" s="86"/>
      <c r="E198" s="91"/>
      <c r="F198" s="86"/>
    </row>
    <row r="199" spans="1:6" s="9" customFormat="1" ht="25.5">
      <c r="A199" s="197"/>
      <c r="B199" s="198" t="s">
        <v>9</v>
      </c>
      <c r="C199" s="199"/>
      <c r="D199" s="86"/>
      <c r="E199" s="91"/>
      <c r="F199" s="86"/>
    </row>
    <row r="200" spans="1:6" s="9" customFormat="1">
      <c r="A200" s="200"/>
      <c r="B200" s="201" t="s">
        <v>10</v>
      </c>
      <c r="C200" s="202"/>
      <c r="D200" s="82"/>
      <c r="E200" s="92"/>
      <c r="F200" s="82"/>
    </row>
    <row r="201" spans="1:6" s="2" customFormat="1">
      <c r="A201" s="60"/>
      <c r="B201" s="11"/>
      <c r="C201" s="73"/>
      <c r="D201" s="86"/>
      <c r="E201" s="87"/>
      <c r="F201" s="424" t="str">
        <f t="shared" ref="F201" si="16">IF(N(E201),ROUND(E201*D201,2),"")</f>
        <v/>
      </c>
    </row>
    <row r="202" spans="1:6" s="2" customFormat="1">
      <c r="A202" s="257" t="s">
        <v>148</v>
      </c>
      <c r="B202" s="188" t="s">
        <v>307</v>
      </c>
      <c r="C202" s="73"/>
      <c r="D202" s="86"/>
      <c r="E202" s="87"/>
      <c r="F202" s="424" t="str">
        <f t="shared" ref="F202:F204" si="17">IF(N(E202),ROUND(E202*D202,2),"")</f>
        <v/>
      </c>
    </row>
    <row r="203" spans="1:6" s="2" customFormat="1">
      <c r="A203" s="62"/>
      <c r="B203" s="11" t="s">
        <v>4</v>
      </c>
      <c r="C203" s="186"/>
      <c r="D203" s="86"/>
      <c r="E203" s="87"/>
      <c r="F203" s="424" t="str">
        <f t="shared" si="17"/>
        <v/>
      </c>
    </row>
    <row r="204" spans="1:6" s="2" customFormat="1" ht="63.75">
      <c r="A204" s="62"/>
      <c r="B204" s="11" t="s">
        <v>140</v>
      </c>
      <c r="C204" s="186"/>
      <c r="D204" s="86"/>
      <c r="E204" s="87"/>
      <c r="F204" s="424" t="str">
        <f t="shared" si="17"/>
        <v/>
      </c>
    </row>
    <row r="205" spans="1:6" s="2" customFormat="1">
      <c r="A205" s="62"/>
      <c r="B205" s="11" t="s">
        <v>141</v>
      </c>
      <c r="C205" s="186"/>
      <c r="D205" s="86"/>
      <c r="E205" s="87"/>
      <c r="F205" s="424"/>
    </row>
    <row r="206" spans="1:6" s="2" customFormat="1" ht="25.5">
      <c r="A206" s="258"/>
      <c r="B206" s="192" t="s">
        <v>3</v>
      </c>
      <c r="C206" s="46"/>
      <c r="D206" s="82"/>
      <c r="E206" s="83"/>
      <c r="F206" s="427" t="str">
        <f t="shared" ref="F206:F208" si="18">IF(N(E206),ROUND(E206*D206,2),"")</f>
        <v/>
      </c>
    </row>
    <row r="207" spans="1:6" s="2" customFormat="1">
      <c r="A207" s="230" t="s">
        <v>310</v>
      </c>
      <c r="B207" s="231" t="s">
        <v>308</v>
      </c>
      <c r="C207" s="103" t="s">
        <v>27</v>
      </c>
      <c r="D207" s="104">
        <v>1.5</v>
      </c>
      <c r="E207" s="100"/>
      <c r="F207" s="442" t="str">
        <f t="shared" si="18"/>
        <v/>
      </c>
    </row>
    <row r="208" spans="1:6" s="2" customFormat="1">
      <c r="A208" s="60"/>
      <c r="B208" s="11"/>
      <c r="C208" s="73"/>
      <c r="D208" s="86"/>
      <c r="E208" s="87"/>
      <c r="F208" s="424" t="str">
        <f t="shared" si="18"/>
        <v/>
      </c>
    </row>
    <row r="209" spans="1:6" s="106" customFormat="1">
      <c r="A209" s="289" t="s">
        <v>258</v>
      </c>
      <c r="B209" s="290" t="s">
        <v>311</v>
      </c>
      <c r="C209" s="291"/>
      <c r="D209" s="84"/>
      <c r="E209" s="143"/>
      <c r="F209" s="426"/>
    </row>
    <row r="210" spans="1:6" s="106" customFormat="1">
      <c r="A210" s="292"/>
      <c r="B210" s="293" t="s">
        <v>312</v>
      </c>
      <c r="C210" s="294"/>
      <c r="D210" s="86"/>
      <c r="E210" s="87"/>
      <c r="F210" s="424"/>
    </row>
    <row r="211" spans="1:6" s="106" customFormat="1" ht="51">
      <c r="A211" s="292"/>
      <c r="B211" s="293" t="s">
        <v>313</v>
      </c>
      <c r="C211" s="294"/>
      <c r="D211" s="86"/>
      <c r="E211" s="87"/>
      <c r="F211" s="424"/>
    </row>
    <row r="212" spans="1:6" s="106" customFormat="1">
      <c r="A212" s="295"/>
      <c r="B212" s="296" t="s">
        <v>314</v>
      </c>
      <c r="C212" s="297"/>
      <c r="D212" s="82"/>
      <c r="E212" s="83"/>
      <c r="F212" s="427"/>
    </row>
    <row r="213" spans="1:6" s="106" customFormat="1" ht="14.25">
      <c r="A213" s="298" t="s">
        <v>309</v>
      </c>
      <c r="B213" s="299" t="s">
        <v>315</v>
      </c>
      <c r="C213" s="300" t="s">
        <v>27</v>
      </c>
      <c r="D213" s="104">
        <v>0.6</v>
      </c>
      <c r="E213" s="100"/>
      <c r="F213" s="104">
        <f>+D213*E213</f>
        <v>0</v>
      </c>
    </row>
    <row r="214" spans="1:6" s="106" customFormat="1">
      <c r="A214" s="295"/>
      <c r="B214" s="296"/>
      <c r="C214" s="297"/>
      <c r="D214" s="82"/>
      <c r="E214" s="83"/>
      <c r="F214" s="427"/>
    </row>
    <row r="215" spans="1:6" s="106" customFormat="1">
      <c r="A215" s="289" t="s">
        <v>336</v>
      </c>
      <c r="B215" s="290" t="s">
        <v>316</v>
      </c>
      <c r="C215" s="291"/>
      <c r="D215" s="84"/>
      <c r="E215" s="143"/>
      <c r="F215" s="426"/>
    </row>
    <row r="216" spans="1:6" s="106" customFormat="1">
      <c r="A216" s="292"/>
      <c r="B216" s="293" t="s">
        <v>317</v>
      </c>
      <c r="C216" s="294"/>
      <c r="D216" s="86"/>
      <c r="E216" s="87"/>
      <c r="F216" s="424"/>
    </row>
    <row r="217" spans="1:6" s="106" customFormat="1" ht="51">
      <c r="A217" s="292"/>
      <c r="B217" s="293" t="s">
        <v>318</v>
      </c>
      <c r="C217" s="294"/>
      <c r="D217" s="86"/>
      <c r="E217" s="87"/>
      <c r="F217" s="424"/>
    </row>
    <row r="218" spans="1:6" s="106" customFormat="1" ht="14.25">
      <c r="A218" s="295"/>
      <c r="B218" s="296" t="s">
        <v>319</v>
      </c>
      <c r="C218" s="297"/>
      <c r="D218" s="82"/>
      <c r="E218" s="83"/>
      <c r="F218" s="427"/>
    </row>
    <row r="219" spans="1:6" s="106" customFormat="1" ht="14.25">
      <c r="A219" s="298" t="s">
        <v>337</v>
      </c>
      <c r="B219" s="299" t="s">
        <v>320</v>
      </c>
      <c r="C219" s="300" t="s">
        <v>321</v>
      </c>
      <c r="D219" s="104">
        <v>2.4</v>
      </c>
      <c r="E219" s="100"/>
      <c r="F219" s="104">
        <f>+D219*E219</f>
        <v>0</v>
      </c>
    </row>
    <row r="220" spans="1:6" s="106" customFormat="1">
      <c r="A220" s="292"/>
      <c r="B220" s="293"/>
      <c r="C220" s="294"/>
      <c r="D220" s="86"/>
      <c r="E220" s="87"/>
      <c r="F220" s="424"/>
    </row>
    <row r="221" spans="1:6" s="106" customFormat="1" ht="25.5">
      <c r="A221" s="289" t="s">
        <v>338</v>
      </c>
      <c r="B221" s="290" t="s">
        <v>322</v>
      </c>
      <c r="C221" s="291" t="s">
        <v>30</v>
      </c>
      <c r="D221" s="84">
        <v>2.4</v>
      </c>
      <c r="E221" s="90"/>
      <c r="F221" s="84">
        <f>+D221*E221</f>
        <v>0</v>
      </c>
    </row>
    <row r="222" spans="1:6" s="106" customFormat="1">
      <c r="A222" s="292"/>
      <c r="B222" s="293" t="s">
        <v>323</v>
      </c>
      <c r="C222" s="294"/>
      <c r="D222" s="86"/>
      <c r="E222" s="91"/>
      <c r="F222" s="86"/>
    </row>
    <row r="223" spans="1:6" s="106" customFormat="1" ht="25.5">
      <c r="A223" s="292"/>
      <c r="B223" s="293" t="s">
        <v>324</v>
      </c>
      <c r="C223" s="294"/>
      <c r="D223" s="86"/>
      <c r="E223" s="91"/>
      <c r="F223" s="86"/>
    </row>
    <row r="224" spans="1:6" s="106" customFormat="1">
      <c r="A224" s="295"/>
      <c r="B224" s="296" t="s">
        <v>325</v>
      </c>
      <c r="C224" s="297"/>
      <c r="D224" s="82"/>
      <c r="E224" s="92"/>
      <c r="F224" s="82"/>
    </row>
    <row r="225" spans="1:6" s="106" customFormat="1">
      <c r="A225" s="292"/>
      <c r="B225" s="293"/>
      <c r="C225" s="294"/>
      <c r="D225" s="86"/>
      <c r="E225" s="87"/>
      <c r="F225" s="424"/>
    </row>
    <row r="226" spans="1:6" s="106" customFormat="1">
      <c r="A226" s="289" t="s">
        <v>339</v>
      </c>
      <c r="B226" s="290" t="s">
        <v>326</v>
      </c>
      <c r="C226" s="291"/>
      <c r="D226" s="84"/>
      <c r="E226" s="143"/>
      <c r="F226" s="426"/>
    </row>
    <row r="227" spans="1:6" s="106" customFormat="1">
      <c r="A227" s="292"/>
      <c r="B227" s="293" t="s">
        <v>327</v>
      </c>
      <c r="C227" s="294"/>
      <c r="D227" s="86"/>
      <c r="E227" s="87"/>
      <c r="F227" s="424"/>
    </row>
    <row r="228" spans="1:6" s="106" customFormat="1" ht="25.5">
      <c r="A228" s="292"/>
      <c r="B228" s="293" t="s">
        <v>328</v>
      </c>
      <c r="C228" s="294"/>
      <c r="D228" s="86"/>
      <c r="E228" s="87"/>
      <c r="F228" s="424"/>
    </row>
    <row r="229" spans="1:6" s="106" customFormat="1">
      <c r="A229" s="292"/>
      <c r="B229" s="293" t="s">
        <v>329</v>
      </c>
      <c r="C229" s="294"/>
      <c r="D229" s="86"/>
      <c r="E229" s="87"/>
      <c r="F229" s="424"/>
    </row>
    <row r="230" spans="1:6" s="106" customFormat="1">
      <c r="A230" s="298" t="s">
        <v>340</v>
      </c>
      <c r="B230" s="299" t="s">
        <v>330</v>
      </c>
      <c r="C230" s="300" t="s">
        <v>30</v>
      </c>
      <c r="D230" s="104">
        <v>2.4</v>
      </c>
      <c r="E230" s="100"/>
      <c r="F230" s="104">
        <f>+D230*E230</f>
        <v>0</v>
      </c>
    </row>
    <row r="231" spans="1:6" s="106" customFormat="1">
      <c r="A231" s="292"/>
      <c r="B231" s="293"/>
      <c r="C231" s="294"/>
      <c r="D231" s="86"/>
      <c r="E231" s="87"/>
      <c r="F231" s="424"/>
    </row>
    <row r="232" spans="1:6" s="106" customFormat="1">
      <c r="A232" s="289" t="s">
        <v>341</v>
      </c>
      <c r="B232" s="290" t="s">
        <v>331</v>
      </c>
      <c r="C232" s="291" t="s">
        <v>30</v>
      </c>
      <c r="D232" s="84">
        <v>2.4</v>
      </c>
      <c r="E232" s="143"/>
      <c r="F232" s="84">
        <f>+D232*E232</f>
        <v>0</v>
      </c>
    </row>
    <row r="233" spans="1:6" s="106" customFormat="1">
      <c r="A233" s="292"/>
      <c r="B233" s="293" t="s">
        <v>332</v>
      </c>
      <c r="C233" s="294"/>
      <c r="D233" s="86"/>
      <c r="E233" s="87"/>
      <c r="F233" s="424"/>
    </row>
    <row r="234" spans="1:6" s="106" customFormat="1" ht="25.5">
      <c r="A234" s="292"/>
      <c r="B234" s="293" t="s">
        <v>324</v>
      </c>
      <c r="C234" s="294"/>
      <c r="D234" s="86"/>
      <c r="E234" s="87"/>
      <c r="F234" s="424"/>
    </row>
    <row r="235" spans="1:6" s="106" customFormat="1">
      <c r="A235" s="292"/>
      <c r="B235" s="293" t="s">
        <v>325</v>
      </c>
      <c r="C235" s="294"/>
      <c r="D235" s="86"/>
      <c r="E235" s="87"/>
      <c r="F235" s="424"/>
    </row>
    <row r="236" spans="1:6" s="106" customFormat="1">
      <c r="A236" s="289"/>
      <c r="B236" s="290"/>
      <c r="C236" s="291"/>
      <c r="D236" s="301"/>
      <c r="E236" s="143"/>
      <c r="F236" s="426"/>
    </row>
    <row r="237" spans="1:6" s="106" customFormat="1">
      <c r="A237" s="289" t="s">
        <v>342</v>
      </c>
      <c r="B237" s="290" t="s">
        <v>333</v>
      </c>
      <c r="C237" s="291"/>
      <c r="D237" s="84"/>
      <c r="E237" s="143"/>
      <c r="F237" s="426"/>
    </row>
    <row r="238" spans="1:6" s="106" customFormat="1">
      <c r="A238" s="292"/>
      <c r="B238" s="293" t="s">
        <v>334</v>
      </c>
      <c r="C238" s="294"/>
      <c r="D238" s="86"/>
      <c r="E238" s="87"/>
      <c r="F238" s="424"/>
    </row>
    <row r="239" spans="1:6" s="106" customFormat="1" ht="25.5">
      <c r="A239" s="292"/>
      <c r="B239" s="293" t="s">
        <v>328</v>
      </c>
      <c r="C239" s="294"/>
      <c r="D239" s="86"/>
      <c r="E239" s="87"/>
      <c r="F239" s="424"/>
    </row>
    <row r="240" spans="1:6" s="106" customFormat="1">
      <c r="A240" s="295"/>
      <c r="B240" s="296" t="s">
        <v>329</v>
      </c>
      <c r="C240" s="297"/>
      <c r="D240" s="82"/>
      <c r="E240" s="83"/>
      <c r="F240" s="427"/>
    </row>
    <row r="241" spans="1:13" s="106" customFormat="1">
      <c r="A241" s="298" t="s">
        <v>343</v>
      </c>
      <c r="B241" s="299" t="s">
        <v>335</v>
      </c>
      <c r="C241" s="300" t="s">
        <v>30</v>
      </c>
      <c r="D241" s="104">
        <v>2.4</v>
      </c>
      <c r="E241" s="100"/>
      <c r="F241" s="104">
        <f>+D241*E241</f>
        <v>0</v>
      </c>
    </row>
    <row r="242" spans="1:13" s="2" customFormat="1" ht="13.5" thickBot="1">
      <c r="A242" s="60"/>
      <c r="B242" s="231"/>
      <c r="C242" s="73"/>
      <c r="D242" s="86"/>
      <c r="E242" s="87"/>
      <c r="F242" s="424" t="str">
        <f>IF(N(E242),ROUND(E242*D242,2),"")</f>
        <v/>
      </c>
    </row>
    <row r="243" spans="1:13" s="2" customFormat="1" ht="13.5" thickBot="1">
      <c r="A243" s="212"/>
      <c r="B243" s="234" t="s">
        <v>18</v>
      </c>
      <c r="C243" s="182"/>
      <c r="D243" s="183"/>
      <c r="E243" s="101"/>
      <c r="F243" s="432">
        <f>SUM(F166:F242)</f>
        <v>0</v>
      </c>
    </row>
    <row r="244" spans="1:13" s="106" customFormat="1" ht="13.5" thickBot="1">
      <c r="A244" s="302"/>
      <c r="B244" s="303"/>
      <c r="C244" s="304"/>
      <c r="D244" s="304"/>
      <c r="E244" s="105"/>
      <c r="F244" s="446"/>
    </row>
    <row r="245" spans="1:13" s="108" customFormat="1" ht="13.5" thickBot="1">
      <c r="A245" s="180" t="s">
        <v>262</v>
      </c>
      <c r="B245" s="181" t="s">
        <v>263</v>
      </c>
      <c r="C245" s="182"/>
      <c r="D245" s="305"/>
      <c r="E245" s="107"/>
      <c r="F245" s="447" t="str">
        <f>IF(N(E245),ROUND(E245*D245,2),"")</f>
        <v/>
      </c>
    </row>
    <row r="246" spans="1:13" s="108" customFormat="1">
      <c r="A246" s="306"/>
      <c r="B246" s="307"/>
      <c r="C246" s="308"/>
      <c r="D246" s="309"/>
      <c r="E246" s="109"/>
      <c r="F246" s="448"/>
    </row>
    <row r="247" spans="1:13" s="106" customFormat="1">
      <c r="A247" s="310" t="s">
        <v>31</v>
      </c>
      <c r="B247" s="311" t="s">
        <v>264</v>
      </c>
      <c r="C247" s="312" t="s">
        <v>265</v>
      </c>
      <c r="D247" s="313">
        <v>1</v>
      </c>
      <c r="E247" s="110"/>
      <c r="F247" s="449" t="str">
        <f>IF(N(E247),ROUND(E247*D247,2),"")</f>
        <v/>
      </c>
      <c r="G247" s="111"/>
      <c r="H247" s="112"/>
    </row>
    <row r="248" spans="1:13" s="106" customFormat="1" ht="114.75">
      <c r="A248" s="314"/>
      <c r="B248" s="315" t="s">
        <v>266</v>
      </c>
      <c r="C248" s="186"/>
      <c r="D248" s="316"/>
      <c r="E248" s="113"/>
      <c r="F248" s="450" t="str">
        <f>IF(N(E248),ROUND(E248*D248,2),"")</f>
        <v/>
      </c>
      <c r="G248" s="111"/>
      <c r="H248" s="112"/>
    </row>
    <row r="249" spans="1:13" s="106" customFormat="1">
      <c r="A249" s="317"/>
      <c r="B249" s="299"/>
      <c r="C249" s="318"/>
      <c r="D249" s="319"/>
      <c r="E249" s="114"/>
      <c r="F249" s="451"/>
      <c r="G249" s="111"/>
      <c r="H249" s="112"/>
    </row>
    <row r="250" spans="1:13" s="117" customFormat="1" ht="63.75">
      <c r="A250" s="320"/>
      <c r="B250" s="321" t="s">
        <v>146</v>
      </c>
      <c r="C250" s="322"/>
      <c r="D250" s="323"/>
      <c r="E250" s="115"/>
      <c r="F250" s="452"/>
      <c r="G250" s="116"/>
      <c r="J250" s="118"/>
      <c r="M250" s="119"/>
    </row>
    <row r="251" spans="1:13" s="106" customFormat="1">
      <c r="A251" s="324"/>
      <c r="B251" s="325"/>
      <c r="C251" s="318"/>
      <c r="D251" s="326"/>
      <c r="E251" s="120"/>
      <c r="F251" s="453"/>
    </row>
    <row r="252" spans="1:13" s="106" customFormat="1">
      <c r="A252" s="310" t="s">
        <v>33</v>
      </c>
      <c r="B252" s="311" t="s">
        <v>267</v>
      </c>
      <c r="C252" s="259"/>
      <c r="D252" s="313"/>
      <c r="E252" s="121"/>
      <c r="F252" s="454" t="str">
        <f t="shared" ref="F252:F261" si="19">IF(N(E252),ROUND(E252*D252,2),"")</f>
        <v/>
      </c>
      <c r="G252" s="111"/>
      <c r="H252" s="112"/>
    </row>
    <row r="253" spans="1:13" s="106" customFormat="1" ht="51">
      <c r="A253" s="314"/>
      <c r="B253" s="315" t="s">
        <v>268</v>
      </c>
      <c r="C253" s="186"/>
      <c r="D253" s="316"/>
      <c r="E253" s="122"/>
      <c r="F253" s="455" t="str">
        <f t="shared" si="19"/>
        <v/>
      </c>
      <c r="G253" s="111"/>
      <c r="H253" s="112"/>
    </row>
    <row r="254" spans="1:13" s="106" customFormat="1">
      <c r="A254" s="314"/>
      <c r="B254" s="327" t="s">
        <v>269</v>
      </c>
      <c r="C254" s="186"/>
      <c r="D254" s="316"/>
      <c r="E254" s="122"/>
      <c r="F254" s="455" t="str">
        <f t="shared" si="19"/>
        <v/>
      </c>
      <c r="G254" s="111"/>
      <c r="H254" s="112"/>
    </row>
    <row r="255" spans="1:13" s="106" customFormat="1">
      <c r="A255" s="317" t="s">
        <v>24</v>
      </c>
      <c r="B255" s="328" t="s">
        <v>270</v>
      </c>
      <c r="C255" s="329" t="s">
        <v>19</v>
      </c>
      <c r="D255" s="319">
        <v>695</v>
      </c>
      <c r="E255" s="123"/>
      <c r="F255" s="456" t="str">
        <f>IF(N(E255),ROUND(E255*D255,2),"")</f>
        <v/>
      </c>
      <c r="G255" s="124"/>
      <c r="H255" s="112"/>
    </row>
    <row r="256" spans="1:13" s="106" customFormat="1">
      <c r="A256" s="330"/>
      <c r="B256" s="293"/>
      <c r="C256" s="331"/>
      <c r="D256" s="332"/>
      <c r="E256" s="122"/>
      <c r="F256" s="457" t="str">
        <f>IF(N(E256),ROUND(E256*D256,2),"")</f>
        <v/>
      </c>
      <c r="G256" s="111"/>
      <c r="H256" s="112"/>
    </row>
    <row r="257" spans="1:8" s="106" customFormat="1">
      <c r="A257" s="310" t="s">
        <v>34</v>
      </c>
      <c r="B257" s="311" t="s">
        <v>271</v>
      </c>
      <c r="C257" s="333"/>
      <c r="D257" s="334"/>
      <c r="E257" s="121"/>
      <c r="F257" s="454" t="str">
        <f t="shared" si="19"/>
        <v/>
      </c>
      <c r="G257" s="111"/>
      <c r="H257" s="112"/>
    </row>
    <row r="258" spans="1:8" s="106" customFormat="1" ht="27.75" customHeight="1">
      <c r="A258" s="314"/>
      <c r="B258" s="315" t="s">
        <v>272</v>
      </c>
      <c r="C258" s="335"/>
      <c r="D258" s="332"/>
      <c r="E258" s="122"/>
      <c r="F258" s="455" t="str">
        <f t="shared" si="19"/>
        <v/>
      </c>
      <c r="G258" s="111"/>
      <c r="H258" s="112"/>
    </row>
    <row r="259" spans="1:8" s="106" customFormat="1">
      <c r="A259" s="314"/>
      <c r="B259" s="327" t="s">
        <v>273</v>
      </c>
      <c r="C259" s="335"/>
      <c r="D259" s="332"/>
      <c r="E259" s="122"/>
      <c r="F259" s="455" t="str">
        <f t="shared" si="19"/>
        <v/>
      </c>
      <c r="G259" s="111"/>
      <c r="H259" s="112"/>
    </row>
    <row r="260" spans="1:8" s="106" customFormat="1">
      <c r="A260" s="317" t="s">
        <v>38</v>
      </c>
      <c r="B260" s="336" t="s">
        <v>274</v>
      </c>
      <c r="C260" s="329" t="s">
        <v>32</v>
      </c>
      <c r="D260" s="319">
        <v>2</v>
      </c>
      <c r="E260" s="123"/>
      <c r="F260" s="456" t="str">
        <f>IF(N(E260),ROUND(E260*D260,2),"")</f>
        <v/>
      </c>
      <c r="G260" s="124"/>
      <c r="H260" s="112"/>
    </row>
    <row r="261" spans="1:8" s="106" customFormat="1">
      <c r="A261" s="330"/>
      <c r="B261" s="337"/>
      <c r="C261" s="331"/>
      <c r="D261" s="332"/>
      <c r="E261" s="122"/>
      <c r="F261" s="457" t="str">
        <f t="shared" si="19"/>
        <v/>
      </c>
      <c r="G261" s="111"/>
      <c r="H261" s="112"/>
    </row>
    <row r="262" spans="1:8" s="106" customFormat="1">
      <c r="A262" s="289" t="s">
        <v>1</v>
      </c>
      <c r="B262" s="338" t="s">
        <v>275</v>
      </c>
      <c r="C262" s="312" t="s">
        <v>19</v>
      </c>
      <c r="D262" s="313">
        <v>695</v>
      </c>
      <c r="E262" s="125"/>
      <c r="F262" s="458" t="str">
        <f>IF(N(E262),ROUND(E262*D262,2),"")</f>
        <v/>
      </c>
    </row>
    <row r="263" spans="1:8" s="106" customFormat="1" ht="63.75">
      <c r="A263" s="292"/>
      <c r="B263" s="315" t="s">
        <v>276</v>
      </c>
      <c r="C263" s="339"/>
      <c r="D263" s="340"/>
      <c r="E263" s="126"/>
      <c r="F263" s="459"/>
    </row>
    <row r="264" spans="1:8" s="106" customFormat="1">
      <c r="A264" s="295"/>
      <c r="B264" s="327" t="s">
        <v>277</v>
      </c>
      <c r="C264" s="341"/>
      <c r="D264" s="342"/>
      <c r="E264" s="127"/>
      <c r="F264" s="460"/>
    </row>
    <row r="265" spans="1:8" s="106" customFormat="1">
      <c r="A265" s="343"/>
      <c r="B265" s="344"/>
      <c r="C265" s="345"/>
      <c r="D265" s="332"/>
      <c r="E265" s="122"/>
      <c r="F265" s="455" t="str">
        <f>IF(N(E265),ROUND(E265*D265,2),"")</f>
        <v/>
      </c>
      <c r="G265" s="111"/>
      <c r="H265" s="112"/>
    </row>
    <row r="266" spans="1:8" s="106" customFormat="1">
      <c r="A266" s="310" t="s">
        <v>55</v>
      </c>
      <c r="B266" s="311" t="s">
        <v>278</v>
      </c>
      <c r="C266" s="312" t="s">
        <v>265</v>
      </c>
      <c r="D266" s="313">
        <v>1</v>
      </c>
      <c r="E266" s="110"/>
      <c r="F266" s="458" t="str">
        <f>IF(N(E266),ROUND(E266*D266,2),"")</f>
        <v/>
      </c>
      <c r="G266" s="111"/>
      <c r="H266" s="112"/>
    </row>
    <row r="267" spans="1:8" s="106" customFormat="1" ht="25.5">
      <c r="A267" s="346"/>
      <c r="B267" s="327" t="s">
        <v>279</v>
      </c>
      <c r="C267" s="46"/>
      <c r="D267" s="347"/>
      <c r="E267" s="128"/>
      <c r="F267" s="461" t="str">
        <f>IF(N(E267),ROUND(E267*D267,2),"")</f>
        <v/>
      </c>
      <c r="G267" s="111"/>
      <c r="H267" s="112"/>
    </row>
    <row r="268" spans="1:8" s="106" customFormat="1" ht="13.5" thickBot="1">
      <c r="A268" s="314"/>
      <c r="B268" s="293"/>
      <c r="C268" s="294"/>
      <c r="D268" s="316"/>
      <c r="E268" s="113"/>
      <c r="F268" s="462" t="str">
        <f>IF(N(E268),ROUND(E268*D268,2),"")</f>
        <v/>
      </c>
      <c r="G268" s="111"/>
      <c r="H268" s="112"/>
    </row>
    <row r="269" spans="1:8" s="106" customFormat="1" ht="13.5" thickBot="1">
      <c r="A269" s="212"/>
      <c r="B269" s="234" t="s">
        <v>280</v>
      </c>
      <c r="C269" s="182"/>
      <c r="D269" s="182"/>
      <c r="E269" s="129"/>
      <c r="F269" s="463">
        <f>SUM(F247:F267)</f>
        <v>0</v>
      </c>
    </row>
    <row r="270" spans="1:8" s="2" customFormat="1" ht="13.5" thickBot="1">
      <c r="A270" s="60"/>
      <c r="B270" s="11"/>
      <c r="C270" s="186"/>
      <c r="D270" s="86"/>
      <c r="E270" s="87"/>
      <c r="F270" s="424" t="str">
        <f>IF(N(E270),ROUND(E270*D270,2),"")</f>
        <v/>
      </c>
    </row>
    <row r="271" spans="1:8" s="2" customFormat="1" ht="13.5" thickBot="1">
      <c r="A271" s="212"/>
      <c r="B271" s="348" t="s">
        <v>138</v>
      </c>
      <c r="C271" s="182"/>
      <c r="D271" s="183"/>
      <c r="E271" s="101"/>
      <c r="F271" s="432">
        <f>+F243+F269</f>
        <v>0</v>
      </c>
    </row>
    <row r="272" spans="1:8" s="16" customFormat="1" ht="16.5" thickBot="1">
      <c r="A272" s="272"/>
      <c r="B272" s="273"/>
      <c r="C272" s="274"/>
      <c r="D272" s="275"/>
      <c r="E272" s="153"/>
      <c r="F272" s="445"/>
    </row>
    <row r="273" spans="1:8" s="5" customFormat="1" ht="13.5" thickBot="1">
      <c r="A273" s="180" t="s">
        <v>107</v>
      </c>
      <c r="B273" s="181" t="s">
        <v>101</v>
      </c>
      <c r="C273" s="182"/>
      <c r="D273" s="183"/>
      <c r="E273" s="99"/>
      <c r="F273" s="425"/>
    </row>
    <row r="274" spans="1:8" ht="13.5" thickBot="1">
      <c r="A274" s="177"/>
      <c r="B274" s="178"/>
      <c r="C274" s="179"/>
      <c r="D274" s="86"/>
      <c r="E274" s="87"/>
      <c r="F274" s="424"/>
    </row>
    <row r="275" spans="1:8" s="6" customFormat="1" ht="13.5" thickBot="1">
      <c r="A275" s="180" t="s">
        <v>108</v>
      </c>
      <c r="B275" s="181" t="s">
        <v>207</v>
      </c>
      <c r="C275" s="182"/>
      <c r="D275" s="183"/>
      <c r="E275" s="99"/>
      <c r="F275" s="425"/>
    </row>
    <row r="276" spans="1:8" s="7" customFormat="1">
      <c r="A276" s="184"/>
      <c r="B276" s="185"/>
      <c r="C276" s="186"/>
      <c r="D276" s="86"/>
      <c r="E276" s="87"/>
      <c r="F276" s="424"/>
    </row>
    <row r="277" spans="1:8" s="6" customFormat="1">
      <c r="A277" s="187" t="s">
        <v>31</v>
      </c>
      <c r="B277" s="188" t="s">
        <v>102</v>
      </c>
      <c r="C277" s="189"/>
      <c r="D277" s="84"/>
      <c r="E277" s="143"/>
      <c r="F277" s="426"/>
    </row>
    <row r="278" spans="1:8" s="6" customFormat="1" ht="25.5">
      <c r="A278" s="191"/>
      <c r="B278" s="192" t="s">
        <v>208</v>
      </c>
      <c r="C278" s="193"/>
      <c r="D278" s="82"/>
      <c r="E278" s="83"/>
      <c r="F278" s="427"/>
    </row>
    <row r="279" spans="1:8" s="6" customFormat="1" ht="25.5">
      <c r="A279" s="190" t="s">
        <v>28</v>
      </c>
      <c r="B279" s="227" t="s">
        <v>209</v>
      </c>
      <c r="C279" s="73" t="s">
        <v>19</v>
      </c>
      <c r="D279" s="104">
        <v>215</v>
      </c>
      <c r="E279" s="100"/>
      <c r="F279" s="442" t="str">
        <f>IF(N(E279),ROUND(E279*D279,2),"")</f>
        <v/>
      </c>
    </row>
    <row r="280" spans="1:8" s="9" customFormat="1" ht="38.25">
      <c r="A280" s="349" t="s">
        <v>29</v>
      </c>
      <c r="B280" s="350" t="s">
        <v>210</v>
      </c>
      <c r="C280" s="224" t="s">
        <v>30</v>
      </c>
      <c r="D280" s="104">
        <v>30</v>
      </c>
      <c r="E280" s="100"/>
      <c r="F280" s="442" t="str">
        <f>IF(N(E280),ROUND(E280*D280,2),"")</f>
        <v/>
      </c>
      <c r="G280" s="55"/>
      <c r="H280" s="55"/>
    </row>
    <row r="281" spans="1:8" s="9" customFormat="1" ht="25.5">
      <c r="A281" s="351" t="s">
        <v>242</v>
      </c>
      <c r="B281" s="350" t="s">
        <v>347</v>
      </c>
      <c r="C281" s="103" t="s">
        <v>19</v>
      </c>
      <c r="D281" s="104">
        <v>200</v>
      </c>
      <c r="E281" s="100"/>
      <c r="F281" s="442" t="str">
        <f>IF(N(E281),ROUND(E281*D281,2),"")</f>
        <v/>
      </c>
      <c r="G281" s="55"/>
      <c r="H281" s="55"/>
    </row>
    <row r="282" spans="1:8" s="7" customFormat="1">
      <c r="A282" s="184"/>
      <c r="B282" s="185"/>
      <c r="C282" s="186"/>
      <c r="D282" s="86"/>
      <c r="E282" s="87"/>
      <c r="F282" s="424"/>
    </row>
    <row r="283" spans="1:8" s="6" customFormat="1">
      <c r="A283" s="187" t="s">
        <v>33</v>
      </c>
      <c r="B283" s="188" t="s">
        <v>211</v>
      </c>
      <c r="C283" s="189"/>
      <c r="D283" s="84"/>
      <c r="E283" s="143"/>
      <c r="F283" s="426"/>
    </row>
    <row r="284" spans="1:8" s="6" customFormat="1" ht="38.25">
      <c r="A284" s="191"/>
      <c r="B284" s="192" t="s">
        <v>212</v>
      </c>
      <c r="C284" s="193"/>
      <c r="D284" s="82"/>
      <c r="E284" s="83"/>
      <c r="F284" s="427"/>
    </row>
    <row r="285" spans="1:8" s="6" customFormat="1">
      <c r="A285" s="230" t="s">
        <v>24</v>
      </c>
      <c r="B285" s="350" t="s">
        <v>213</v>
      </c>
      <c r="C285" s="103" t="s">
        <v>32</v>
      </c>
      <c r="D285" s="104">
        <v>2</v>
      </c>
      <c r="E285" s="100"/>
      <c r="F285" s="442" t="str">
        <f>IF(N(E285),ROUND(E285*D285,2),"")</f>
        <v/>
      </c>
    </row>
    <row r="286" spans="1:8" s="6" customFormat="1">
      <c r="A286" s="230" t="s">
        <v>25</v>
      </c>
      <c r="B286" s="350" t="s">
        <v>214</v>
      </c>
      <c r="C286" s="103" t="s">
        <v>32</v>
      </c>
      <c r="D286" s="104">
        <v>1</v>
      </c>
      <c r="E286" s="100"/>
      <c r="F286" s="442" t="str">
        <f t="shared" ref="F286:F297" si="20">IF(N(E286),ROUND(E286*D286,2),"")</f>
        <v/>
      </c>
    </row>
    <row r="287" spans="1:8" s="6" customFormat="1">
      <c r="A287" s="230" t="s">
        <v>53</v>
      </c>
      <c r="B287" s="350" t="s">
        <v>215</v>
      </c>
      <c r="C287" s="103" t="s">
        <v>32</v>
      </c>
      <c r="D287" s="104">
        <v>3</v>
      </c>
      <c r="E287" s="100"/>
      <c r="F287" s="442" t="str">
        <f t="shared" si="20"/>
        <v/>
      </c>
    </row>
    <row r="288" spans="1:8" s="6" customFormat="1">
      <c r="A288" s="190" t="s">
        <v>216</v>
      </c>
      <c r="B288" s="227" t="s">
        <v>217</v>
      </c>
      <c r="C288" s="73" t="s">
        <v>32</v>
      </c>
      <c r="D288" s="104">
        <v>2</v>
      </c>
      <c r="E288" s="100"/>
      <c r="F288" s="442" t="str">
        <f t="shared" si="20"/>
        <v/>
      </c>
    </row>
    <row r="289" spans="1:8" s="6" customFormat="1">
      <c r="A289" s="230" t="s">
        <v>218</v>
      </c>
      <c r="B289" s="350" t="s">
        <v>219</v>
      </c>
      <c r="C289" s="103" t="s">
        <v>32</v>
      </c>
      <c r="D289" s="104">
        <v>1</v>
      </c>
      <c r="E289" s="100"/>
      <c r="F289" s="442" t="str">
        <f t="shared" si="20"/>
        <v/>
      </c>
    </row>
    <row r="290" spans="1:8" s="6" customFormat="1">
      <c r="A290" s="230" t="s">
        <v>220</v>
      </c>
      <c r="B290" s="350" t="s">
        <v>221</v>
      </c>
      <c r="C290" s="103" t="s">
        <v>30</v>
      </c>
      <c r="D290" s="104">
        <v>10.24</v>
      </c>
      <c r="E290" s="100"/>
      <c r="F290" s="442" t="str">
        <f t="shared" si="20"/>
        <v/>
      </c>
    </row>
    <row r="291" spans="1:8" s="6" customFormat="1" ht="25.5">
      <c r="A291" s="190" t="s">
        <v>222</v>
      </c>
      <c r="B291" s="227" t="s">
        <v>223</v>
      </c>
      <c r="C291" s="73" t="s">
        <v>30</v>
      </c>
      <c r="D291" s="104">
        <v>25.6</v>
      </c>
      <c r="E291" s="100"/>
      <c r="F291" s="442" t="str">
        <f t="shared" si="20"/>
        <v/>
      </c>
    </row>
    <row r="292" spans="1:8" s="9" customFormat="1" ht="25.5">
      <c r="A292" s="349" t="s">
        <v>224</v>
      </c>
      <c r="B292" s="350" t="s">
        <v>225</v>
      </c>
      <c r="C292" s="224" t="s">
        <v>32</v>
      </c>
      <c r="D292" s="104">
        <v>1</v>
      </c>
      <c r="E292" s="100"/>
      <c r="F292" s="442" t="str">
        <f t="shared" si="20"/>
        <v/>
      </c>
      <c r="G292" s="55"/>
      <c r="H292" s="55"/>
    </row>
    <row r="293" spans="1:8" s="6" customFormat="1" ht="25.5">
      <c r="A293" s="230" t="s">
        <v>226</v>
      </c>
      <c r="B293" s="350" t="s">
        <v>227</v>
      </c>
      <c r="C293" s="103" t="s">
        <v>32</v>
      </c>
      <c r="D293" s="104">
        <v>1</v>
      </c>
      <c r="E293" s="100"/>
      <c r="F293" s="442" t="str">
        <f t="shared" si="20"/>
        <v/>
      </c>
    </row>
    <row r="294" spans="1:8" s="6" customFormat="1" ht="25.5">
      <c r="A294" s="230" t="s">
        <v>228</v>
      </c>
      <c r="B294" s="350" t="s">
        <v>229</v>
      </c>
      <c r="C294" s="103" t="s">
        <v>32</v>
      </c>
      <c r="D294" s="104">
        <v>1</v>
      </c>
      <c r="E294" s="100"/>
      <c r="F294" s="442" t="str">
        <f t="shared" si="20"/>
        <v/>
      </c>
    </row>
    <row r="295" spans="1:8" s="6" customFormat="1" ht="25.5">
      <c r="A295" s="230" t="s">
        <v>230</v>
      </c>
      <c r="B295" s="350" t="s">
        <v>231</v>
      </c>
      <c r="C295" s="103" t="s">
        <v>32</v>
      </c>
      <c r="D295" s="104">
        <v>1</v>
      </c>
      <c r="E295" s="100"/>
      <c r="F295" s="442" t="str">
        <f t="shared" si="20"/>
        <v/>
      </c>
    </row>
    <row r="296" spans="1:8" s="6" customFormat="1" ht="25.5">
      <c r="A296" s="190" t="s">
        <v>232</v>
      </c>
      <c r="B296" s="227" t="s">
        <v>233</v>
      </c>
      <c r="C296" s="73" t="s">
        <v>30</v>
      </c>
      <c r="D296" s="104">
        <v>3.6</v>
      </c>
      <c r="E296" s="100"/>
      <c r="F296" s="442" t="str">
        <f t="shared" si="20"/>
        <v/>
      </c>
    </row>
    <row r="297" spans="1:8" s="9" customFormat="1">
      <c r="A297" s="349" t="s">
        <v>234</v>
      </c>
      <c r="B297" s="350" t="s">
        <v>235</v>
      </c>
      <c r="C297" s="224" t="s">
        <v>32</v>
      </c>
      <c r="D297" s="104">
        <v>2</v>
      </c>
      <c r="E297" s="100"/>
      <c r="F297" s="442" t="str">
        <f t="shared" si="20"/>
        <v/>
      </c>
      <c r="G297" s="55"/>
      <c r="H297" s="55"/>
    </row>
    <row r="298" spans="1:8" s="9" customFormat="1" ht="13.5" thickBot="1">
      <c r="A298" s="197"/>
      <c r="B298" s="198"/>
      <c r="C298" s="199"/>
      <c r="D298" s="86"/>
      <c r="E298" s="87"/>
      <c r="F298" s="424" t="str">
        <f>IF(N(E298),ROUND(E298*D298,2),"")</f>
        <v/>
      </c>
      <c r="G298" s="55"/>
      <c r="H298" s="55"/>
    </row>
    <row r="299" spans="1:8" s="6" customFormat="1" ht="13.5" thickBot="1">
      <c r="A299" s="212"/>
      <c r="B299" s="234" t="s">
        <v>236</v>
      </c>
      <c r="C299" s="182"/>
      <c r="D299" s="183"/>
      <c r="E299" s="144"/>
      <c r="F299" s="432">
        <f>SUM(F278:F297)</f>
        <v>0</v>
      </c>
    </row>
    <row r="300" spans="1:8" ht="13.5" thickBot="1">
      <c r="A300" s="177"/>
      <c r="B300" s="178"/>
      <c r="C300" s="179"/>
      <c r="D300" s="86"/>
      <c r="E300" s="87"/>
      <c r="F300" s="424"/>
    </row>
    <row r="301" spans="1:8" s="6" customFormat="1" ht="13.5" thickBot="1">
      <c r="A301" s="180" t="s">
        <v>109</v>
      </c>
      <c r="B301" s="181" t="s">
        <v>237</v>
      </c>
      <c r="C301" s="182"/>
      <c r="D301" s="183"/>
      <c r="E301" s="99"/>
      <c r="F301" s="425"/>
    </row>
    <row r="302" spans="1:8" s="7" customFormat="1">
      <c r="A302" s="184"/>
      <c r="B302" s="185"/>
      <c r="C302" s="186"/>
      <c r="D302" s="86"/>
      <c r="E302" s="87"/>
      <c r="F302" s="424"/>
    </row>
    <row r="303" spans="1:8" s="6" customFormat="1">
      <c r="A303" s="187" t="s">
        <v>31</v>
      </c>
      <c r="B303" s="188" t="s">
        <v>102</v>
      </c>
      <c r="C303" s="189"/>
      <c r="D303" s="84"/>
      <c r="E303" s="143"/>
      <c r="F303" s="426"/>
    </row>
    <row r="304" spans="1:8" s="6" customFormat="1">
      <c r="A304" s="190"/>
      <c r="B304" s="11" t="s">
        <v>238</v>
      </c>
      <c r="C304" s="73"/>
      <c r="D304" s="86"/>
      <c r="E304" s="87"/>
      <c r="F304" s="424"/>
    </row>
    <row r="305" spans="1:8" s="6" customFormat="1" ht="114.75">
      <c r="A305" s="191"/>
      <c r="B305" s="192" t="s">
        <v>239</v>
      </c>
      <c r="C305" s="193"/>
      <c r="D305" s="82"/>
      <c r="E305" s="83"/>
      <c r="F305" s="427"/>
    </row>
    <row r="306" spans="1:8" s="6" customFormat="1" ht="25.5">
      <c r="A306" s="230" t="s">
        <v>28</v>
      </c>
      <c r="B306" s="350" t="s">
        <v>240</v>
      </c>
      <c r="C306" s="103" t="s">
        <v>19</v>
      </c>
      <c r="D306" s="104">
        <v>940</v>
      </c>
      <c r="E306" s="100"/>
      <c r="F306" s="442" t="str">
        <f>IF(N(E306),ROUND(E306*D306,2),"")</f>
        <v/>
      </c>
    </row>
    <row r="307" spans="1:8" s="6" customFormat="1" ht="25.5">
      <c r="A307" s="190" t="s">
        <v>29</v>
      </c>
      <c r="B307" s="227" t="s">
        <v>241</v>
      </c>
      <c r="C307" s="73" t="s">
        <v>19</v>
      </c>
      <c r="D307" s="104">
        <v>900</v>
      </c>
      <c r="E307" s="100"/>
      <c r="F307" s="442" t="str">
        <f>IF(N(E307),ROUND(E307*D307,2),"")</f>
        <v/>
      </c>
    </row>
    <row r="308" spans="1:8" s="9" customFormat="1" ht="38.25">
      <c r="A308" s="349" t="s">
        <v>242</v>
      </c>
      <c r="B308" s="350" t="s">
        <v>243</v>
      </c>
      <c r="C308" s="224" t="s">
        <v>30</v>
      </c>
      <c r="D308" s="104">
        <v>300</v>
      </c>
      <c r="E308" s="100"/>
      <c r="F308" s="442" t="str">
        <f>IF(N(E308),ROUND(E308*D308,2),"")</f>
        <v/>
      </c>
      <c r="G308" s="55"/>
      <c r="H308" s="55"/>
    </row>
    <row r="309" spans="1:8" s="7" customFormat="1">
      <c r="A309" s="184"/>
      <c r="B309" s="185"/>
      <c r="C309" s="186"/>
      <c r="D309" s="86"/>
      <c r="E309" s="87"/>
      <c r="F309" s="424"/>
    </row>
    <row r="310" spans="1:8" s="6" customFormat="1">
      <c r="A310" s="187" t="s">
        <v>33</v>
      </c>
      <c r="B310" s="188" t="s">
        <v>244</v>
      </c>
      <c r="C310" s="189"/>
      <c r="D310" s="84"/>
      <c r="E310" s="143"/>
      <c r="F310" s="426"/>
    </row>
    <row r="311" spans="1:8" s="6" customFormat="1" ht="76.5">
      <c r="A311" s="190"/>
      <c r="B311" s="11" t="s">
        <v>348</v>
      </c>
      <c r="C311" s="73"/>
      <c r="D311" s="86"/>
      <c r="E311" s="87"/>
      <c r="F311" s="424"/>
    </row>
    <row r="312" spans="1:8" s="6" customFormat="1">
      <c r="A312" s="191"/>
      <c r="B312" s="192" t="s">
        <v>245</v>
      </c>
      <c r="C312" s="193"/>
      <c r="D312" s="82"/>
      <c r="E312" s="83"/>
      <c r="F312" s="427"/>
    </row>
    <row r="313" spans="1:8" s="6" customFormat="1">
      <c r="A313" s="230" t="s">
        <v>24</v>
      </c>
      <c r="B313" s="350" t="s">
        <v>246</v>
      </c>
      <c r="C313" s="103" t="s">
        <v>32</v>
      </c>
      <c r="D313" s="104">
        <v>1</v>
      </c>
      <c r="E313" s="100"/>
      <c r="F313" s="442" t="str">
        <f>IF(N(E313),ROUND(E313*D313,2),"")</f>
        <v/>
      </c>
    </row>
    <row r="314" spans="1:8" s="7" customFormat="1">
      <c r="A314" s="184"/>
      <c r="B314" s="185"/>
      <c r="C314" s="186"/>
      <c r="D314" s="86"/>
      <c r="E314" s="87"/>
      <c r="F314" s="424"/>
    </row>
    <row r="315" spans="1:8" s="6" customFormat="1">
      <c r="A315" s="187" t="s">
        <v>34</v>
      </c>
      <c r="B315" s="188" t="s">
        <v>211</v>
      </c>
      <c r="C315" s="189"/>
      <c r="D315" s="84"/>
      <c r="E315" s="143"/>
      <c r="F315" s="426"/>
    </row>
    <row r="316" spans="1:8" s="6" customFormat="1">
      <c r="A316" s="190"/>
      <c r="B316" s="11" t="s">
        <v>247</v>
      </c>
      <c r="C316" s="73"/>
      <c r="D316" s="86"/>
      <c r="E316" s="87"/>
      <c r="F316" s="424"/>
    </row>
    <row r="317" spans="1:8" s="6" customFormat="1" ht="144.75" customHeight="1">
      <c r="A317" s="191"/>
      <c r="B317" s="192" t="s">
        <v>248</v>
      </c>
      <c r="C317" s="193"/>
      <c r="D317" s="82"/>
      <c r="E317" s="83"/>
      <c r="F317" s="427"/>
    </row>
    <row r="318" spans="1:8" s="6" customFormat="1">
      <c r="A318" s="230" t="s">
        <v>38</v>
      </c>
      <c r="B318" s="350" t="s">
        <v>250</v>
      </c>
      <c r="C318" s="103" t="s">
        <v>32</v>
      </c>
      <c r="D318" s="104">
        <v>4</v>
      </c>
      <c r="E318" s="100"/>
      <c r="F318" s="442" t="str">
        <f>IF(N(E318),ROUND(E318*D318,2),"")</f>
        <v/>
      </c>
    </row>
    <row r="319" spans="1:8" s="6" customFormat="1">
      <c r="A319" s="230" t="s">
        <v>249</v>
      </c>
      <c r="B319" s="350" t="s">
        <v>235</v>
      </c>
      <c r="C319" s="103" t="s">
        <v>32</v>
      </c>
      <c r="D319" s="104">
        <v>1</v>
      </c>
      <c r="E319" s="100"/>
      <c r="F319" s="442" t="str">
        <f t="shared" ref="F319" si="21">IF(N(E319),ROUND(E319*D319,2),"")</f>
        <v/>
      </c>
    </row>
    <row r="320" spans="1:8" s="9" customFormat="1" ht="13.5" thickBot="1">
      <c r="A320" s="197"/>
      <c r="B320" s="198"/>
      <c r="C320" s="199"/>
      <c r="D320" s="86"/>
      <c r="E320" s="87"/>
      <c r="F320" s="424" t="str">
        <f>IF(N(E320),ROUND(E320*D320,2),"")</f>
        <v/>
      </c>
      <c r="G320" s="55"/>
      <c r="H320" s="55"/>
    </row>
    <row r="321" spans="1:8" s="6" customFormat="1" ht="13.5" thickBot="1">
      <c r="A321" s="212"/>
      <c r="B321" s="234" t="s">
        <v>251</v>
      </c>
      <c r="C321" s="182"/>
      <c r="D321" s="183"/>
      <c r="E321" s="144"/>
      <c r="F321" s="432">
        <f>SUM(F305:F319)</f>
        <v>0</v>
      </c>
    </row>
    <row r="322" spans="1:8" s="2" customFormat="1" ht="13.5" thickBot="1">
      <c r="A322" s="190"/>
      <c r="B322" s="11"/>
      <c r="C322" s="73"/>
      <c r="D322" s="86"/>
      <c r="E322" s="87"/>
      <c r="F322" s="424"/>
    </row>
    <row r="323" spans="1:8" s="6" customFormat="1" ht="13.5" thickBot="1">
      <c r="A323" s="180" t="s">
        <v>257</v>
      </c>
      <c r="B323" s="181" t="s">
        <v>103</v>
      </c>
      <c r="C323" s="182"/>
      <c r="D323" s="183"/>
      <c r="E323" s="99"/>
      <c r="F323" s="425"/>
    </row>
    <row r="324" spans="1:8" s="7" customFormat="1">
      <c r="A324" s="184"/>
      <c r="B324" s="185"/>
      <c r="C324" s="186"/>
      <c r="D324" s="86"/>
      <c r="E324" s="87"/>
      <c r="F324" s="424"/>
    </row>
    <row r="325" spans="1:8" s="9" customFormat="1">
      <c r="A325" s="352" t="s">
        <v>31</v>
      </c>
      <c r="B325" s="353" t="s">
        <v>252</v>
      </c>
      <c r="C325" s="354" t="s">
        <v>19</v>
      </c>
      <c r="D325" s="355">
        <v>198</v>
      </c>
      <c r="E325" s="156"/>
      <c r="F325" s="355" t="str">
        <f>IF(N(E325),ROUND(E325*D325,2),"")</f>
        <v/>
      </c>
      <c r="G325" s="55"/>
      <c r="H325" s="55"/>
    </row>
    <row r="326" spans="1:8" s="9" customFormat="1" ht="38.25">
      <c r="A326" s="356"/>
      <c r="B326" s="357" t="s">
        <v>254</v>
      </c>
      <c r="C326" s="358"/>
      <c r="D326" s="359"/>
      <c r="E326" s="157"/>
      <c r="F326" s="359"/>
      <c r="G326" s="55"/>
      <c r="H326" s="55"/>
    </row>
    <row r="327" spans="1:8" s="9" customFormat="1">
      <c r="A327" s="360"/>
      <c r="B327" s="361" t="s">
        <v>253</v>
      </c>
      <c r="C327" s="362"/>
      <c r="D327" s="363"/>
      <c r="E327" s="158"/>
      <c r="F327" s="363"/>
      <c r="G327" s="55"/>
      <c r="H327" s="55"/>
    </row>
    <row r="328" spans="1:8" s="9" customFormat="1">
      <c r="A328" s="356"/>
      <c r="B328" s="357"/>
      <c r="C328" s="356"/>
      <c r="D328" s="94"/>
      <c r="E328" s="159"/>
      <c r="F328" s="464"/>
      <c r="G328" s="55"/>
      <c r="H328" s="55"/>
    </row>
    <row r="329" spans="1:8" s="9" customFormat="1">
      <c r="A329" s="354" t="s">
        <v>33</v>
      </c>
      <c r="B329" s="353" t="s">
        <v>350</v>
      </c>
      <c r="C329" s="352" t="s">
        <v>19</v>
      </c>
      <c r="D329" s="364">
        <v>466</v>
      </c>
      <c r="E329" s="160"/>
      <c r="F329" s="368" t="str">
        <f>IF(N(E329),ROUND(E329*D329,2),"")</f>
        <v/>
      </c>
      <c r="G329" s="55"/>
      <c r="H329" s="55"/>
    </row>
    <row r="330" spans="1:8" s="9" customFormat="1" ht="51">
      <c r="A330" s="63"/>
      <c r="B330" s="357" t="s">
        <v>351</v>
      </c>
      <c r="C330" s="356"/>
      <c r="D330" s="365"/>
      <c r="E330" s="161"/>
      <c r="F330" s="365"/>
      <c r="G330" s="55"/>
      <c r="H330" s="55"/>
    </row>
    <row r="331" spans="1:8" s="9" customFormat="1">
      <c r="A331" s="362"/>
      <c r="B331" s="361" t="s">
        <v>111</v>
      </c>
      <c r="C331" s="360"/>
      <c r="D331" s="366"/>
      <c r="E331" s="162"/>
      <c r="F331" s="366"/>
      <c r="G331" s="55"/>
      <c r="H331" s="55"/>
    </row>
    <row r="332" spans="1:8" s="9" customFormat="1">
      <c r="A332" s="367"/>
      <c r="B332" s="207"/>
      <c r="C332" s="358"/>
      <c r="D332" s="94"/>
      <c r="E332" s="163"/>
      <c r="F332" s="465"/>
      <c r="G332" s="55"/>
      <c r="H332" s="55"/>
    </row>
    <row r="333" spans="1:8" s="9" customFormat="1">
      <c r="A333" s="354" t="s">
        <v>34</v>
      </c>
      <c r="B333" s="353" t="s">
        <v>110</v>
      </c>
      <c r="C333" s="352" t="s">
        <v>19</v>
      </c>
      <c r="D333" s="368">
        <v>633</v>
      </c>
      <c r="E333" s="160"/>
      <c r="F333" s="368" t="str">
        <f>IF(N(E333),ROUND(E333*D333,2),"")</f>
        <v/>
      </c>
      <c r="G333" s="55"/>
      <c r="H333" s="55"/>
    </row>
    <row r="334" spans="1:8" s="9" customFormat="1" ht="38.25">
      <c r="A334" s="63"/>
      <c r="B334" s="207" t="s">
        <v>132</v>
      </c>
      <c r="C334" s="356"/>
      <c r="D334" s="365"/>
      <c r="E334" s="161"/>
      <c r="F334" s="365"/>
      <c r="G334" s="55"/>
      <c r="H334" s="55"/>
    </row>
    <row r="335" spans="1:8" s="9" customFormat="1">
      <c r="A335" s="362"/>
      <c r="B335" s="361" t="s">
        <v>111</v>
      </c>
      <c r="C335" s="360"/>
      <c r="D335" s="366"/>
      <c r="E335" s="162"/>
      <c r="F335" s="366"/>
      <c r="G335" s="55"/>
      <c r="H335" s="55"/>
    </row>
    <row r="336" spans="1:8" s="9" customFormat="1">
      <c r="A336" s="367"/>
      <c r="B336" s="207"/>
      <c r="C336" s="358"/>
      <c r="D336" s="94"/>
      <c r="E336" s="163"/>
      <c r="F336" s="465"/>
      <c r="G336" s="55"/>
      <c r="H336" s="55"/>
    </row>
    <row r="337" spans="1:8" s="9" customFormat="1">
      <c r="A337" s="369" t="s">
        <v>1</v>
      </c>
      <c r="B337" s="353" t="s">
        <v>104</v>
      </c>
      <c r="C337" s="354" t="s">
        <v>19</v>
      </c>
      <c r="D337" s="355">
        <v>633</v>
      </c>
      <c r="E337" s="156"/>
      <c r="F337" s="355" t="str">
        <f>IF(N(E337),ROUND(E337*D337,2),"")</f>
        <v/>
      </c>
      <c r="G337" s="55"/>
      <c r="H337" s="55"/>
    </row>
    <row r="338" spans="1:8" s="9" customFormat="1">
      <c r="A338" s="60"/>
      <c r="B338" s="357" t="s">
        <v>112</v>
      </c>
      <c r="C338" s="358"/>
      <c r="D338" s="359"/>
      <c r="E338" s="157"/>
      <c r="F338" s="359"/>
      <c r="G338" s="55"/>
      <c r="H338" s="55"/>
    </row>
    <row r="339" spans="1:8" s="9" customFormat="1" ht="127.5">
      <c r="A339" s="60"/>
      <c r="B339" s="370" t="s">
        <v>255</v>
      </c>
      <c r="C339" s="75"/>
      <c r="D339" s="95"/>
      <c r="E339" s="164"/>
      <c r="F339" s="95"/>
      <c r="G339" s="55"/>
      <c r="H339" s="55"/>
    </row>
    <row r="340" spans="1:8" s="9" customFormat="1" ht="25.5">
      <c r="A340" s="60"/>
      <c r="B340" s="370" t="s">
        <v>113</v>
      </c>
      <c r="C340" s="75"/>
      <c r="D340" s="95"/>
      <c r="E340" s="164"/>
      <c r="F340" s="95"/>
      <c r="G340" s="55"/>
      <c r="H340" s="55"/>
    </row>
    <row r="341" spans="1:8" s="9" customFormat="1" ht="25.5">
      <c r="A341" s="60"/>
      <c r="B341" s="370" t="s">
        <v>114</v>
      </c>
      <c r="C341" s="75"/>
      <c r="D341" s="95"/>
      <c r="E341" s="164"/>
      <c r="F341" s="95"/>
      <c r="G341" s="55"/>
      <c r="H341" s="55"/>
    </row>
    <row r="342" spans="1:8" s="9" customFormat="1" ht="25.5">
      <c r="A342" s="60"/>
      <c r="B342" s="370" t="s">
        <v>115</v>
      </c>
      <c r="C342" s="75"/>
      <c r="D342" s="95"/>
      <c r="E342" s="164"/>
      <c r="F342" s="95"/>
      <c r="G342" s="55"/>
      <c r="H342" s="55"/>
    </row>
    <row r="343" spans="1:8" s="9" customFormat="1" ht="25.5">
      <c r="A343" s="60"/>
      <c r="B343" s="370" t="s">
        <v>116</v>
      </c>
      <c r="C343" s="75"/>
      <c r="D343" s="95"/>
      <c r="E343" s="164"/>
      <c r="F343" s="95"/>
      <c r="G343" s="55"/>
      <c r="H343" s="55"/>
    </row>
    <row r="344" spans="1:8" s="9" customFormat="1" ht="25.5">
      <c r="A344" s="60"/>
      <c r="B344" s="370" t="s">
        <v>117</v>
      </c>
      <c r="C344" s="75"/>
      <c r="D344" s="95"/>
      <c r="E344" s="164"/>
      <c r="F344" s="95"/>
      <c r="G344" s="55"/>
      <c r="H344" s="55"/>
    </row>
    <row r="345" spans="1:8" s="9" customFormat="1">
      <c r="A345" s="60"/>
      <c r="B345" s="370" t="s">
        <v>118</v>
      </c>
      <c r="C345" s="75"/>
      <c r="D345" s="95"/>
      <c r="E345" s="164"/>
      <c r="F345" s="95"/>
      <c r="G345" s="55"/>
      <c r="H345" s="55"/>
    </row>
    <row r="346" spans="1:8" s="9" customFormat="1" ht="89.25">
      <c r="A346" s="60"/>
      <c r="B346" s="370" t="s">
        <v>256</v>
      </c>
      <c r="C346" s="75"/>
      <c r="D346" s="95"/>
      <c r="E346" s="164"/>
      <c r="F346" s="95"/>
      <c r="G346" s="55"/>
      <c r="H346" s="55"/>
    </row>
    <row r="347" spans="1:8" s="9" customFormat="1">
      <c r="A347" s="60"/>
      <c r="B347" s="370" t="s">
        <v>119</v>
      </c>
      <c r="C347" s="75"/>
      <c r="D347" s="95"/>
      <c r="E347" s="164"/>
      <c r="F347" s="95"/>
      <c r="G347" s="55"/>
      <c r="H347" s="55"/>
    </row>
    <row r="348" spans="1:8" s="9" customFormat="1" ht="38.25">
      <c r="A348" s="60"/>
      <c r="B348" s="370" t="s">
        <v>120</v>
      </c>
      <c r="C348" s="75"/>
      <c r="D348" s="95"/>
      <c r="E348" s="164"/>
      <c r="F348" s="95"/>
      <c r="G348" s="55"/>
      <c r="H348" s="55"/>
    </row>
    <row r="349" spans="1:8" s="9" customFormat="1" ht="38.25">
      <c r="A349" s="60"/>
      <c r="B349" s="370" t="s">
        <v>121</v>
      </c>
      <c r="C349" s="75"/>
      <c r="D349" s="95"/>
      <c r="E349" s="164"/>
      <c r="F349" s="95"/>
      <c r="G349" s="55"/>
      <c r="H349" s="55"/>
    </row>
    <row r="350" spans="1:8" s="9" customFormat="1">
      <c r="A350" s="60"/>
      <c r="B350" s="370" t="s">
        <v>122</v>
      </c>
      <c r="C350" s="75"/>
      <c r="D350" s="95"/>
      <c r="E350" s="164"/>
      <c r="F350" s="95"/>
      <c r="G350" s="55"/>
      <c r="H350" s="55"/>
    </row>
    <row r="351" spans="1:8" s="9" customFormat="1" ht="63.75">
      <c r="A351" s="60"/>
      <c r="B351" s="370" t="s">
        <v>123</v>
      </c>
      <c r="C351" s="75"/>
      <c r="D351" s="95"/>
      <c r="E351" s="164"/>
      <c r="F351" s="95"/>
      <c r="G351" s="55"/>
      <c r="H351" s="55"/>
    </row>
    <row r="352" spans="1:8" s="9" customFormat="1">
      <c r="A352" s="60"/>
      <c r="B352" s="370" t="s">
        <v>124</v>
      </c>
      <c r="C352" s="75"/>
      <c r="D352" s="95"/>
      <c r="E352" s="164"/>
      <c r="F352" s="95"/>
      <c r="G352" s="55"/>
      <c r="H352" s="55"/>
    </row>
    <row r="353" spans="1:9" s="9" customFormat="1" ht="76.5">
      <c r="A353" s="60"/>
      <c r="B353" s="370" t="s">
        <v>125</v>
      </c>
      <c r="C353" s="75"/>
      <c r="D353" s="95"/>
      <c r="E353" s="164"/>
      <c r="F353" s="95"/>
      <c r="G353" s="55"/>
      <c r="H353" s="55"/>
    </row>
    <row r="354" spans="1:9" s="9" customFormat="1" ht="25.5">
      <c r="A354" s="60"/>
      <c r="B354" s="370" t="s">
        <v>126</v>
      </c>
      <c r="C354" s="75"/>
      <c r="D354" s="95"/>
      <c r="E354" s="164"/>
      <c r="F354" s="95"/>
      <c r="G354" s="55"/>
      <c r="H354" s="55"/>
    </row>
    <row r="355" spans="1:9" s="9" customFormat="1">
      <c r="A355" s="60"/>
      <c r="B355" s="370" t="s">
        <v>127</v>
      </c>
      <c r="C355" s="75"/>
      <c r="D355" s="95"/>
      <c r="E355" s="164"/>
      <c r="F355" s="95"/>
      <c r="G355" s="55"/>
      <c r="H355" s="55"/>
    </row>
    <row r="356" spans="1:9" s="9" customFormat="1" ht="51">
      <c r="A356" s="60"/>
      <c r="B356" s="370" t="s">
        <v>128</v>
      </c>
      <c r="C356" s="75"/>
      <c r="D356" s="95"/>
      <c r="E356" s="164"/>
      <c r="F356" s="95"/>
      <c r="G356" s="55"/>
      <c r="H356" s="55"/>
    </row>
    <row r="357" spans="1:9" s="9" customFormat="1">
      <c r="A357" s="60"/>
      <c r="B357" s="370" t="s">
        <v>129</v>
      </c>
      <c r="C357" s="75"/>
      <c r="D357" s="95"/>
      <c r="E357" s="164"/>
      <c r="F357" s="95"/>
      <c r="G357" s="55"/>
      <c r="H357" s="55"/>
    </row>
    <row r="358" spans="1:9" s="9" customFormat="1" ht="25.5">
      <c r="A358" s="60"/>
      <c r="B358" s="370" t="s">
        <v>130</v>
      </c>
      <c r="C358" s="75"/>
      <c r="D358" s="95"/>
      <c r="E358" s="164"/>
      <c r="F358" s="95"/>
      <c r="G358" s="55"/>
      <c r="H358" s="55"/>
    </row>
    <row r="359" spans="1:9" s="9" customFormat="1" ht="38.25">
      <c r="A359" s="60"/>
      <c r="B359" s="370" t="s">
        <v>131</v>
      </c>
      <c r="C359" s="75"/>
      <c r="D359" s="95"/>
      <c r="E359" s="164"/>
      <c r="F359" s="95"/>
      <c r="G359" s="55"/>
      <c r="H359" s="55"/>
    </row>
    <row r="360" spans="1:9" s="9" customFormat="1">
      <c r="A360" s="61"/>
      <c r="B360" s="68" t="s">
        <v>111</v>
      </c>
      <c r="C360" s="76"/>
      <c r="D360" s="96"/>
      <c r="E360" s="165"/>
      <c r="F360" s="96"/>
      <c r="G360" s="55"/>
      <c r="H360" s="55"/>
    </row>
    <row r="361" spans="1:9" s="9" customFormat="1">
      <c r="A361" s="62"/>
      <c r="B361" s="11"/>
      <c r="C361" s="77"/>
      <c r="D361" s="94"/>
      <c r="E361" s="97"/>
      <c r="F361" s="466"/>
      <c r="G361" s="55"/>
      <c r="H361" s="55"/>
    </row>
    <row r="362" spans="1:9" s="9" customFormat="1">
      <c r="A362" s="352" t="s">
        <v>1</v>
      </c>
      <c r="B362" s="353" t="s">
        <v>259</v>
      </c>
      <c r="C362" s="354" t="s">
        <v>32</v>
      </c>
      <c r="D362" s="355">
        <v>1</v>
      </c>
      <c r="E362" s="156"/>
      <c r="F362" s="355" t="str">
        <f>IF(N(E362),ROUND(E362*D362,2),"")</f>
        <v/>
      </c>
      <c r="G362" s="55"/>
      <c r="H362" s="55"/>
    </row>
    <row r="363" spans="1:9" s="9" customFormat="1" ht="63.75">
      <c r="A363" s="356"/>
      <c r="B363" s="357" t="s">
        <v>260</v>
      </c>
      <c r="C363" s="358"/>
      <c r="D363" s="359"/>
      <c r="E363" s="157"/>
      <c r="F363" s="359"/>
      <c r="G363" s="55"/>
      <c r="H363" s="55"/>
    </row>
    <row r="364" spans="1:9" s="9" customFormat="1">
      <c r="A364" s="360"/>
      <c r="B364" s="361" t="s">
        <v>261</v>
      </c>
      <c r="C364" s="362"/>
      <c r="D364" s="363"/>
      <c r="E364" s="158"/>
      <c r="F364" s="363"/>
      <c r="G364" s="55"/>
      <c r="H364" s="55"/>
    </row>
    <row r="365" spans="1:9" s="9" customFormat="1" ht="13.5" thickBot="1">
      <c r="A365" s="356"/>
      <c r="B365" s="357"/>
      <c r="C365" s="356"/>
      <c r="D365" s="94"/>
      <c r="E365" s="159"/>
      <c r="F365" s="464"/>
      <c r="G365" s="55"/>
      <c r="H365" s="55"/>
    </row>
    <row r="366" spans="1:9" s="6" customFormat="1" ht="13.5" thickBot="1">
      <c r="A366" s="212"/>
      <c r="B366" s="234" t="s">
        <v>105</v>
      </c>
      <c r="C366" s="182"/>
      <c r="D366" s="183"/>
      <c r="E366" s="144"/>
      <c r="F366" s="432">
        <f>SUM(F325:F364)</f>
        <v>0</v>
      </c>
    </row>
    <row r="367" spans="1:9" s="8" customFormat="1" ht="13.5" thickBot="1">
      <c r="A367" s="252"/>
      <c r="B367" s="253"/>
      <c r="C367" s="254"/>
      <c r="D367" s="255"/>
      <c r="E367" s="151"/>
      <c r="F367" s="255"/>
      <c r="G367" s="4"/>
      <c r="H367" s="4"/>
      <c r="I367" s="4"/>
    </row>
    <row r="368" spans="1:9" s="8" customFormat="1" ht="13.5" thickBot="1">
      <c r="A368" s="371"/>
      <c r="B368" s="372" t="s">
        <v>49</v>
      </c>
      <c r="C368" s="373"/>
      <c r="D368" s="374"/>
      <c r="E368" s="166"/>
      <c r="F368" s="467"/>
      <c r="G368" s="4"/>
      <c r="H368" s="4"/>
      <c r="I368" s="4"/>
    </row>
    <row r="369" spans="1:9" s="8" customFormat="1" ht="13.5" thickBot="1">
      <c r="A369" s="67" t="str">
        <f>A275</f>
        <v>IV.1.</v>
      </c>
      <c r="B369" s="244" t="str">
        <f>B275</f>
        <v>Uklanjanje horizontalne i vertikalne signalizacije</v>
      </c>
      <c r="C369" s="245"/>
      <c r="D369" s="246"/>
      <c r="E369" s="149"/>
      <c r="F369" s="468">
        <f>+F299</f>
        <v>0</v>
      </c>
      <c r="G369" s="4"/>
      <c r="H369" s="4"/>
      <c r="I369" s="4"/>
    </row>
    <row r="370" spans="1:9" s="8" customFormat="1" ht="13.5" thickBot="1">
      <c r="A370" s="67" t="s">
        <v>109</v>
      </c>
      <c r="B370" s="244" t="str">
        <f>B301</f>
        <v>Postavljanje horizontalne i vertikalne signalizacije</v>
      </c>
      <c r="C370" s="245"/>
      <c r="D370" s="246"/>
      <c r="E370" s="149"/>
      <c r="F370" s="437">
        <f>F321</f>
        <v>0</v>
      </c>
      <c r="G370" s="4"/>
      <c r="H370" s="4"/>
      <c r="I370" s="4"/>
    </row>
    <row r="371" spans="1:9" ht="13.5" thickBot="1">
      <c r="A371" s="67" t="s">
        <v>257</v>
      </c>
      <c r="B371" s="247" t="str">
        <f>B323</f>
        <v>Ograde</v>
      </c>
      <c r="C371" s="248"/>
      <c r="D371" s="249"/>
      <c r="E371" s="150"/>
      <c r="F371" s="437">
        <f>+F366</f>
        <v>0</v>
      </c>
    </row>
    <row r="372" spans="1:9" ht="13.5" thickBot="1">
      <c r="A372" s="371"/>
      <c r="B372" s="375" t="s">
        <v>106</v>
      </c>
      <c r="C372" s="373"/>
      <c r="D372" s="374"/>
      <c r="E372" s="166"/>
      <c r="F372" s="437">
        <f>SUM(F369:F371)</f>
        <v>0</v>
      </c>
    </row>
    <row r="373" spans="1:9" ht="13.5" thickBot="1">
      <c r="A373" s="376"/>
      <c r="B373" s="377"/>
      <c r="C373" s="378"/>
      <c r="D373" s="379"/>
      <c r="E373" s="167"/>
      <c r="F373" s="469"/>
    </row>
    <row r="374" spans="1:9" s="78" customFormat="1" ht="32.25" thickBot="1">
      <c r="A374" s="380" t="s">
        <v>147</v>
      </c>
      <c r="B374" s="381" t="s">
        <v>281</v>
      </c>
      <c r="C374" s="382"/>
      <c r="D374" s="383"/>
      <c r="E374" s="98"/>
      <c r="F374" s="470" t="str">
        <f>IF(N(E374),ROUND(E374*D374,2),"")</f>
        <v/>
      </c>
    </row>
    <row r="375" spans="1:9" s="2" customFormat="1" ht="13.5" thickBot="1">
      <c r="A375" s="260"/>
      <c r="B375" s="231"/>
      <c r="C375" s="46"/>
      <c r="D375" s="82"/>
      <c r="E375" s="83"/>
      <c r="F375" s="427"/>
    </row>
    <row r="376" spans="1:9" s="6" customFormat="1" ht="13.5" thickBot="1">
      <c r="A376" s="180" t="s">
        <v>149</v>
      </c>
      <c r="B376" s="181" t="s">
        <v>263</v>
      </c>
      <c r="C376" s="182"/>
      <c r="D376" s="384"/>
      <c r="E376" s="99"/>
      <c r="F376" s="425" t="str">
        <f>IF(N(E376),ROUND(E376*D376,2),"")</f>
        <v/>
      </c>
    </row>
    <row r="377" spans="1:9" s="2" customFormat="1">
      <c r="A377" s="257" t="s">
        <v>31</v>
      </c>
      <c r="B377" s="188" t="s">
        <v>283</v>
      </c>
      <c r="C377" s="73"/>
      <c r="D377" s="86"/>
      <c r="E377" s="87"/>
      <c r="F377" s="424" t="str">
        <f>IF(N(E377),ROUND(E377*D377,2),"")</f>
        <v/>
      </c>
    </row>
    <row r="378" spans="1:9" ht="140.25">
      <c r="A378" s="62"/>
      <c r="B378" s="11" t="s">
        <v>282</v>
      </c>
      <c r="C378" s="73" t="s">
        <v>265</v>
      </c>
      <c r="D378" s="86">
        <v>1</v>
      </c>
      <c r="E378" s="87"/>
      <c r="F378" s="424" t="str">
        <f>IF(N(E378),ROUND(E378*D378,2),"")</f>
        <v/>
      </c>
    </row>
    <row r="379" spans="1:9" s="2" customFormat="1">
      <c r="A379" s="351"/>
      <c r="B379" s="231"/>
      <c r="C379" s="103"/>
      <c r="D379" s="104"/>
      <c r="E379" s="100"/>
      <c r="F379" s="104"/>
    </row>
    <row r="380" spans="1:9" s="2" customFormat="1">
      <c r="A380" s="62" t="s">
        <v>33</v>
      </c>
      <c r="B380" s="11" t="s">
        <v>285</v>
      </c>
      <c r="C380" s="73"/>
      <c r="D380" s="86"/>
      <c r="E380" s="87"/>
      <c r="F380" s="424" t="str">
        <f>IF(N(E380),ROUND(E380*D380,2),"")</f>
        <v/>
      </c>
    </row>
    <row r="381" spans="1:9" s="2" customFormat="1" ht="409.5">
      <c r="A381" s="62"/>
      <c r="B381" s="11" t="s">
        <v>284</v>
      </c>
      <c r="C381" s="73" t="s">
        <v>265</v>
      </c>
      <c r="D381" s="86">
        <v>1</v>
      </c>
      <c r="E381" s="87"/>
      <c r="F381" s="424" t="str">
        <f>IF(N(E381),ROUND(E381*D381,2),"")</f>
        <v/>
      </c>
    </row>
    <row r="382" spans="1:9" ht="13.5" thickBot="1">
      <c r="A382" s="256"/>
      <c r="B382" s="178"/>
      <c r="C382" s="179"/>
      <c r="D382" s="86"/>
      <c r="E382" s="87"/>
      <c r="F382" s="471"/>
      <c r="G382" s="54"/>
      <c r="H382" s="54"/>
    </row>
    <row r="383" spans="1:9" s="2" customFormat="1" ht="13.5" thickBot="1">
      <c r="A383" s="212"/>
      <c r="B383" s="234" t="s">
        <v>280</v>
      </c>
      <c r="C383" s="182"/>
      <c r="D383" s="183"/>
      <c r="E383" s="101"/>
      <c r="F383" s="432">
        <f>SUM(F377:F381)</f>
        <v>0</v>
      </c>
    </row>
    <row r="384" spans="1:9" ht="13.5" thickBot="1">
      <c r="A384" s="385"/>
      <c r="B384" s="386"/>
      <c r="C384" s="387"/>
      <c r="D384" s="388"/>
      <c r="E384" s="102"/>
      <c r="F384" s="437"/>
    </row>
    <row r="385" spans="1:8" s="2" customFormat="1" ht="26.25" thickBot="1">
      <c r="A385" s="212"/>
      <c r="B385" s="348" t="s">
        <v>286</v>
      </c>
      <c r="C385" s="182"/>
      <c r="D385" s="183"/>
      <c r="E385" s="101"/>
      <c r="F385" s="432">
        <f>+F383</f>
        <v>0</v>
      </c>
    </row>
    <row r="386" spans="1:8" s="16" customFormat="1" ht="16.5" thickBot="1">
      <c r="A386" s="272"/>
      <c r="B386" s="273"/>
      <c r="C386" s="389"/>
      <c r="D386" s="390"/>
      <c r="E386" s="168"/>
      <c r="F386" s="472"/>
    </row>
    <row r="387" spans="1:8" s="78" customFormat="1" ht="16.5" thickBot="1">
      <c r="A387" s="380" t="s">
        <v>287</v>
      </c>
      <c r="B387" s="381" t="s">
        <v>288</v>
      </c>
      <c r="C387" s="382"/>
      <c r="D387" s="391"/>
      <c r="E387" s="130"/>
      <c r="F387" s="473" t="str">
        <f>IF(N(E387),ROUND(E387*D387,2),"")</f>
        <v/>
      </c>
    </row>
    <row r="388" spans="1:8" s="106" customFormat="1" ht="13.5" thickBot="1">
      <c r="A388" s="317"/>
      <c r="B388" s="299"/>
      <c r="C388" s="392"/>
      <c r="D388" s="347"/>
      <c r="E388" s="128"/>
      <c r="F388" s="474"/>
    </row>
    <row r="389" spans="1:8" s="108" customFormat="1" ht="13.5" thickBot="1">
      <c r="A389" s="180" t="s">
        <v>289</v>
      </c>
      <c r="B389" s="181" t="s">
        <v>15</v>
      </c>
      <c r="C389" s="182"/>
      <c r="D389" s="305"/>
      <c r="E389" s="107"/>
      <c r="F389" s="447" t="str">
        <f>IF(N(E389),ROUND(E389*D389,2),"")</f>
        <v/>
      </c>
    </row>
    <row r="390" spans="1:8" s="106" customFormat="1" ht="42.75" customHeight="1">
      <c r="A390" s="310" t="s">
        <v>31</v>
      </c>
      <c r="B390" s="393" t="s">
        <v>305</v>
      </c>
      <c r="C390" s="329" t="s">
        <v>32</v>
      </c>
      <c r="D390" s="316">
        <v>10</v>
      </c>
      <c r="E390" s="113"/>
      <c r="F390" s="458" t="str">
        <f>IF(N(E390),ROUND(E390*D390,2),"")</f>
        <v/>
      </c>
      <c r="G390" s="131"/>
    </row>
    <row r="391" spans="1:8" s="106" customFormat="1">
      <c r="A391" s="394"/>
      <c r="B391" s="328"/>
      <c r="C391" s="329"/>
      <c r="D391" s="319"/>
      <c r="E391" s="120"/>
      <c r="F391" s="456"/>
    </row>
    <row r="392" spans="1:8" s="106" customFormat="1" ht="41.25" customHeight="1">
      <c r="A392" s="314" t="s">
        <v>33</v>
      </c>
      <c r="B392" s="395" t="s">
        <v>306</v>
      </c>
      <c r="C392" s="312" t="s">
        <v>32</v>
      </c>
      <c r="D392" s="316">
        <v>1</v>
      </c>
      <c r="E392" s="113"/>
      <c r="F392" s="458" t="str">
        <f>IF(N(E392),ROUND(E392*D392,2),"")</f>
        <v/>
      </c>
      <c r="G392" s="131"/>
    </row>
    <row r="393" spans="1:8" s="106" customFormat="1" ht="13.5" thickBot="1">
      <c r="A393" s="298"/>
      <c r="B393" s="299"/>
      <c r="C393" s="300"/>
      <c r="D393" s="396"/>
      <c r="E393" s="120"/>
      <c r="F393" s="475"/>
      <c r="G393" s="132"/>
    </row>
    <row r="394" spans="1:8" s="106" customFormat="1" ht="13.5" thickBot="1">
      <c r="A394" s="212"/>
      <c r="B394" s="234" t="s">
        <v>18</v>
      </c>
      <c r="C394" s="182"/>
      <c r="D394" s="182"/>
      <c r="E394" s="129"/>
      <c r="F394" s="463">
        <f>SUM(F390:F392)</f>
        <v>0</v>
      </c>
    </row>
    <row r="395" spans="1:8" s="106" customFormat="1" ht="13.5" thickBot="1">
      <c r="A395" s="397"/>
      <c r="B395" s="398"/>
      <c r="C395" s="399"/>
      <c r="D395" s="399"/>
      <c r="E395" s="133"/>
      <c r="F395" s="476"/>
    </row>
    <row r="396" spans="1:8" s="108" customFormat="1" ht="13.5" thickBot="1">
      <c r="A396" s="180" t="s">
        <v>290</v>
      </c>
      <c r="B396" s="181" t="s">
        <v>263</v>
      </c>
      <c r="C396" s="182"/>
      <c r="D396" s="305"/>
      <c r="E396" s="107"/>
      <c r="F396" s="447" t="str">
        <f>IF(N(E396),ROUND(E396*D396,2),"")</f>
        <v/>
      </c>
    </row>
    <row r="397" spans="1:8" s="106" customFormat="1">
      <c r="A397" s="330"/>
      <c r="B397" s="337"/>
      <c r="C397" s="331"/>
      <c r="D397" s="332"/>
      <c r="E397" s="122"/>
      <c r="F397" s="457" t="str">
        <f>IF(N(E397),ROUND(E397*D397,2),"")</f>
        <v/>
      </c>
      <c r="G397" s="111"/>
      <c r="H397" s="112"/>
    </row>
    <row r="398" spans="1:8" s="106" customFormat="1" ht="51">
      <c r="A398" s="400" t="s">
        <v>31</v>
      </c>
      <c r="B398" s="338" t="s">
        <v>291</v>
      </c>
      <c r="C398" s="312"/>
      <c r="D398" s="313"/>
      <c r="E398" s="125"/>
      <c r="F398" s="477"/>
    </row>
    <row r="399" spans="1:8" s="106" customFormat="1">
      <c r="A399" s="401" t="s">
        <v>28</v>
      </c>
      <c r="B399" s="328" t="s">
        <v>292</v>
      </c>
      <c r="C399" s="329" t="s">
        <v>32</v>
      </c>
      <c r="D399" s="319">
        <v>4</v>
      </c>
      <c r="E399" s="134"/>
      <c r="F399" s="456" t="str">
        <f>IF(N(E399),ROUND(E399*D399,2),"")</f>
        <v/>
      </c>
    </row>
    <row r="400" spans="1:8" s="106" customFormat="1">
      <c r="A400" s="401" t="s">
        <v>29</v>
      </c>
      <c r="B400" s="328" t="s">
        <v>293</v>
      </c>
      <c r="C400" s="329" t="s">
        <v>32</v>
      </c>
      <c r="D400" s="319">
        <v>32</v>
      </c>
      <c r="E400" s="134"/>
      <c r="F400" s="456" t="str">
        <f>IF(N(E400),ROUND(E400*D400,2),"")</f>
        <v/>
      </c>
    </row>
    <row r="401" spans="1:8" s="106" customFormat="1">
      <c r="A401" s="402"/>
      <c r="B401" s="403"/>
      <c r="C401" s="404"/>
      <c r="D401" s="332"/>
      <c r="E401" s="135"/>
      <c r="F401" s="478" t="str">
        <f>IF(N(E401),ROUND(E401*D401,2),"")</f>
        <v/>
      </c>
      <c r="G401" s="111"/>
      <c r="H401" s="112"/>
    </row>
    <row r="402" spans="1:8" s="106" customFormat="1" ht="89.25">
      <c r="A402" s="400" t="s">
        <v>33</v>
      </c>
      <c r="B402" s="338" t="s">
        <v>294</v>
      </c>
      <c r="C402" s="312"/>
      <c r="D402" s="313"/>
      <c r="E402" s="125"/>
      <c r="F402" s="477"/>
    </row>
    <row r="403" spans="1:8" s="106" customFormat="1">
      <c r="A403" s="401" t="s">
        <v>28</v>
      </c>
      <c r="B403" s="328" t="s">
        <v>295</v>
      </c>
      <c r="C403" s="329" t="s">
        <v>32</v>
      </c>
      <c r="D403" s="319">
        <v>4</v>
      </c>
      <c r="E403" s="136"/>
      <c r="F403" s="458" t="str">
        <f>IF(N(E403),ROUND(E403*D403,2),"")</f>
        <v/>
      </c>
    </row>
    <row r="404" spans="1:8" s="106" customFormat="1">
      <c r="A404" s="401" t="s">
        <v>29</v>
      </c>
      <c r="B404" s="328" t="s">
        <v>296</v>
      </c>
      <c r="C404" s="329" t="s">
        <v>32</v>
      </c>
      <c r="D404" s="319">
        <v>6</v>
      </c>
      <c r="E404" s="136"/>
      <c r="F404" s="458" t="str">
        <f>IF(N(E404),ROUND(E404*D404,2),"")</f>
        <v/>
      </c>
    </row>
    <row r="405" spans="1:8" s="106" customFormat="1">
      <c r="A405" s="405"/>
      <c r="B405" s="315"/>
      <c r="C405" s="312"/>
      <c r="D405" s="313"/>
      <c r="E405" s="125"/>
      <c r="F405" s="479"/>
    </row>
    <row r="406" spans="1:8" s="106" customFormat="1" ht="89.25">
      <c r="A406" s="401" t="s">
        <v>34</v>
      </c>
      <c r="B406" s="406" t="s">
        <v>297</v>
      </c>
      <c r="C406" s="329" t="s">
        <v>32</v>
      </c>
      <c r="D406" s="319">
        <v>1</v>
      </c>
      <c r="E406" s="136"/>
      <c r="F406" s="456" t="str">
        <f>IF(N(E406),ROUND(E406*D406,2),"")</f>
        <v/>
      </c>
    </row>
    <row r="407" spans="1:8" s="106" customFormat="1" ht="13.5" thickBot="1">
      <c r="A407" s="407"/>
      <c r="B407" s="408"/>
      <c r="C407" s="308"/>
      <c r="D407" s="340"/>
      <c r="E407" s="137"/>
      <c r="F407" s="480"/>
    </row>
    <row r="408" spans="1:8" s="106" customFormat="1" ht="13.5" thickBot="1">
      <c r="A408" s="212"/>
      <c r="B408" s="234" t="s">
        <v>280</v>
      </c>
      <c r="C408" s="182"/>
      <c r="D408" s="182"/>
      <c r="E408" s="129"/>
      <c r="F408" s="463">
        <f>SUM(F398:F406)</f>
        <v>0</v>
      </c>
    </row>
    <row r="409" spans="1:8" s="106" customFormat="1" ht="13.5" thickBot="1">
      <c r="A409" s="409"/>
      <c r="B409" s="299"/>
      <c r="C409" s="294"/>
      <c r="D409" s="316"/>
      <c r="E409" s="113"/>
      <c r="F409" s="462" t="str">
        <f>IF(N(E409),ROUND(E409*D409,2),"")</f>
        <v/>
      </c>
      <c r="G409" s="111"/>
      <c r="H409" s="112"/>
    </row>
    <row r="410" spans="1:8" s="106" customFormat="1" ht="26.25" thickBot="1">
      <c r="A410" s="212"/>
      <c r="B410" s="348" t="s">
        <v>298</v>
      </c>
      <c r="C410" s="182"/>
      <c r="D410" s="182"/>
      <c r="E410" s="129"/>
      <c r="F410" s="463">
        <f>+F394+F408</f>
        <v>0</v>
      </c>
    </row>
    <row r="411" spans="1:8" s="112" customFormat="1" ht="16.5" thickBot="1">
      <c r="A411" s="272"/>
      <c r="B411" s="410"/>
      <c r="C411" s="389"/>
      <c r="D411" s="411"/>
      <c r="E411" s="138"/>
      <c r="F411" s="481"/>
    </row>
    <row r="412" spans="1:8" s="78" customFormat="1" ht="16.5" thickBot="1">
      <c r="A412" s="380" t="s">
        <v>299</v>
      </c>
      <c r="B412" s="381" t="s">
        <v>300</v>
      </c>
      <c r="C412" s="382"/>
      <c r="D412" s="391"/>
      <c r="E412" s="130"/>
      <c r="F412" s="473" t="str">
        <f>IF(N(E412),ROUND(E412*D412,2),"")</f>
        <v/>
      </c>
    </row>
    <row r="413" spans="1:8" s="106" customFormat="1" ht="178.5">
      <c r="A413" s="310" t="s">
        <v>31</v>
      </c>
      <c r="B413" s="311" t="s">
        <v>301</v>
      </c>
      <c r="C413" s="329" t="s">
        <v>265</v>
      </c>
      <c r="D413" s="316">
        <v>1</v>
      </c>
      <c r="E413" s="113"/>
      <c r="F413" s="458" t="str">
        <f>IF(N(E413),ROUND(E413*D413,2),"")</f>
        <v/>
      </c>
      <c r="G413" s="131"/>
    </row>
    <row r="414" spans="1:8" s="106" customFormat="1" ht="13.5" thickBot="1">
      <c r="A414" s="298"/>
      <c r="B414" s="299"/>
      <c r="C414" s="300"/>
      <c r="D414" s="396"/>
      <c r="E414" s="120"/>
      <c r="F414" s="475"/>
      <c r="G414" s="132"/>
    </row>
    <row r="415" spans="1:8" s="106" customFormat="1" ht="13.5" thickBot="1">
      <c r="A415" s="212"/>
      <c r="B415" s="234" t="s">
        <v>302</v>
      </c>
      <c r="C415" s="182"/>
      <c r="D415" s="182"/>
      <c r="E415" s="129"/>
      <c r="F415" s="463">
        <f>SUM(F413:F413)</f>
        <v>0</v>
      </c>
    </row>
    <row r="416" spans="1:8" s="112" customFormat="1" ht="16.5" thickBot="1">
      <c r="A416" s="272"/>
      <c r="B416" s="410"/>
      <c r="C416" s="389"/>
      <c r="D416" s="411"/>
      <c r="E416" s="138"/>
      <c r="F416" s="481"/>
    </row>
    <row r="417" spans="1:6" ht="16.5" thickBot="1">
      <c r="A417" s="412"/>
      <c r="B417" s="413" t="s">
        <v>49</v>
      </c>
      <c r="C417" s="414"/>
      <c r="D417" s="415"/>
      <c r="E417" s="169"/>
      <c r="F417" s="482"/>
    </row>
    <row r="418" spans="1:6" ht="16.5" thickBot="1">
      <c r="A418" s="64" t="str">
        <f>A3</f>
        <v>I.</v>
      </c>
      <c r="B418" s="65" t="str">
        <f>B3</f>
        <v>PROMETNE POVRŠINE</v>
      </c>
      <c r="C418" s="416"/>
      <c r="D418" s="417"/>
      <c r="E418" s="170"/>
      <c r="F418" s="483">
        <f>+F66</f>
        <v>0</v>
      </c>
    </row>
    <row r="419" spans="1:6" ht="16.5" thickBot="1">
      <c r="A419" s="66" t="str">
        <f>A68</f>
        <v>II.</v>
      </c>
      <c r="B419" s="418" t="str">
        <f>B68</f>
        <v xml:space="preserve">ODVODNJA </v>
      </c>
      <c r="C419" s="419"/>
      <c r="D419" s="420"/>
      <c r="E419" s="171"/>
      <c r="F419" s="484">
        <f>+F160</f>
        <v>0</v>
      </c>
    </row>
    <row r="420" spans="1:6" ht="16.5" thickBot="1">
      <c r="A420" s="66" t="str">
        <f>A162</f>
        <v>III.</v>
      </c>
      <c r="B420" s="418" t="str">
        <f>B162</f>
        <v>INSTALACIJA SOS TELEFONA</v>
      </c>
      <c r="C420" s="419"/>
      <c r="D420" s="420"/>
      <c r="E420" s="171"/>
      <c r="F420" s="484">
        <f>+F271</f>
        <v>0</v>
      </c>
    </row>
    <row r="421" spans="1:6" ht="16.5" thickBot="1">
      <c r="A421" s="66" t="str">
        <f>A273</f>
        <v>IV.</v>
      </c>
      <c r="B421" s="418" t="str">
        <f>B273</f>
        <v>PROMETNA OPREMA I SIGNALIZACIJA</v>
      </c>
      <c r="C421" s="419"/>
      <c r="D421" s="420"/>
      <c r="E421" s="171"/>
      <c r="F421" s="484">
        <f>+F372</f>
        <v>0</v>
      </c>
    </row>
    <row r="422" spans="1:6" ht="32.25" thickBot="1">
      <c r="A422" s="66" t="s">
        <v>147</v>
      </c>
      <c r="B422" s="418" t="str">
        <f>+B374</f>
        <v>POSTOJEĆI ELEKTROENERGETSKI VODOVI</v>
      </c>
      <c r="C422" s="419"/>
      <c r="D422" s="420"/>
      <c r="E422" s="172"/>
      <c r="F422" s="484">
        <f>F385</f>
        <v>0</v>
      </c>
    </row>
    <row r="423" spans="1:6" ht="16.5" thickBot="1">
      <c r="A423" s="66" t="s">
        <v>287</v>
      </c>
      <c r="B423" s="418" t="str">
        <f>B387</f>
        <v>CESTOVNA RASVJETA</v>
      </c>
      <c r="C423" s="419"/>
      <c r="D423" s="420"/>
      <c r="E423" s="172"/>
      <c r="F423" s="484">
        <f>F410</f>
        <v>0</v>
      </c>
    </row>
    <row r="424" spans="1:6" ht="16.5" thickBot="1">
      <c r="A424" s="66" t="s">
        <v>287</v>
      </c>
      <c r="B424" s="418" t="str">
        <f>B412</f>
        <v>KATODNA ZAŠTITA</v>
      </c>
      <c r="C424" s="419"/>
      <c r="D424" s="420"/>
      <c r="E424" s="172"/>
      <c r="F424" s="484">
        <f>F415</f>
        <v>0</v>
      </c>
    </row>
    <row r="425" spans="1:6" ht="16.5" thickBot="1">
      <c r="A425" s="412"/>
      <c r="B425" s="421" t="s">
        <v>58</v>
      </c>
      <c r="C425" s="414"/>
      <c r="D425" s="415"/>
      <c r="E425" s="169"/>
      <c r="F425" s="484">
        <f>SUM(F418:F424)</f>
        <v>0</v>
      </c>
    </row>
  </sheetData>
  <sheetProtection sheet="1" objects="1" scenarios="1"/>
  <dataConsolidate/>
  <phoneticPr fontId="0" type="noConversion"/>
  <conditionalFormatting sqref="G113 G77:G84 G95:G97 G107:G111 G102">
    <cfRule type="expression" dxfId="13" priority="206" stopIfTrue="1">
      <formula>AND(NOT(D77=""),F77="")</formula>
    </cfRule>
  </conditionalFormatting>
  <conditionalFormatting sqref="G280:G281 G325:G328 G333:G361">
    <cfRule type="expression" dxfId="12" priority="189" stopIfTrue="1">
      <formula>AND(NOT(D280=""),F280="")</formula>
    </cfRule>
  </conditionalFormatting>
  <conditionalFormatting sqref="G298">
    <cfRule type="expression" dxfId="11" priority="80" stopIfTrue="1">
      <formula>AND(NOT(D298=""),F298="")</formula>
    </cfRule>
  </conditionalFormatting>
  <conditionalFormatting sqref="G72:G75">
    <cfRule type="expression" dxfId="10" priority="13" stopIfTrue="1">
      <formula>AND(NOT(D72=""),F72="")</formula>
    </cfRule>
  </conditionalFormatting>
  <conditionalFormatting sqref="G85:G88">
    <cfRule type="expression" dxfId="9" priority="12" stopIfTrue="1">
      <formula>AND(NOT(D85=""),F85="")</formula>
    </cfRule>
  </conditionalFormatting>
  <conditionalFormatting sqref="G90:G93">
    <cfRule type="expression" dxfId="8" priority="11" stopIfTrue="1">
      <formula>AND(NOT(D90=""),F90="")</formula>
    </cfRule>
  </conditionalFormatting>
  <conditionalFormatting sqref="G103:G106">
    <cfRule type="expression" dxfId="7" priority="10" stopIfTrue="1">
      <formula>AND(NOT(D103=""),F103="")</formula>
    </cfRule>
  </conditionalFormatting>
  <conditionalFormatting sqref="G297">
    <cfRule type="expression" dxfId="6" priority="9" stopIfTrue="1">
      <formula>AND(NOT(D297=""),F297="")</formula>
    </cfRule>
  </conditionalFormatting>
  <conditionalFormatting sqref="G292">
    <cfRule type="expression" dxfId="5" priority="8" stopIfTrue="1">
      <formula>AND(NOT(D292=""),F292="")</formula>
    </cfRule>
  </conditionalFormatting>
  <conditionalFormatting sqref="G308">
    <cfRule type="expression" dxfId="4" priority="7" stopIfTrue="1">
      <formula>AND(NOT(D308=""),F308="")</formula>
    </cfRule>
  </conditionalFormatting>
  <conditionalFormatting sqref="G320">
    <cfRule type="expression" dxfId="3" priority="6" stopIfTrue="1">
      <formula>AND(NOT(D320=""),F320="")</formula>
    </cfRule>
  </conditionalFormatting>
  <conditionalFormatting sqref="G362:G365">
    <cfRule type="expression" dxfId="2" priority="3" stopIfTrue="1">
      <formula>AND(NOT(D362=""),F362="")</formula>
    </cfRule>
  </conditionalFormatting>
  <conditionalFormatting sqref="G99:G101">
    <cfRule type="expression" dxfId="1" priority="2" stopIfTrue="1">
      <formula>AND(NOT(D99=""),F99="")</formula>
    </cfRule>
  </conditionalFormatting>
  <conditionalFormatting sqref="G329:G332">
    <cfRule type="expression" dxfId="0" priority="1" stopIfTrue="1">
      <formula>AND(NOT(D329=""),F329="")</formula>
    </cfRule>
  </conditionalFormatting>
  <pageMargins left="0.70866141732283472" right="0.70866141732283472" top="1.2484375000000001" bottom="0.74803149606299213" header="0.31496062992125984" footer="0.31496062992125984"/>
  <pageSetup paperSize="9" scale="81" firstPageNumber="12" fitToHeight="0" orientation="portrait" r:id="rId1"/>
  <headerFooter>
    <oddFooter>&amp;CStranica &amp;P od &amp;N</oddFooter>
  </headerFooter>
  <rowBreaks count="10" manualBreakCount="10">
    <brk id="44" max="5" man="1"/>
    <brk id="89" max="5" man="1"/>
    <brk id="129" max="5" man="1"/>
    <brk id="163" max="5" man="1"/>
    <brk id="206" max="5" man="1"/>
    <brk id="248" max="5" man="1"/>
    <brk id="290" max="5" man="1"/>
    <brk id="321" max="5" man="1"/>
    <brk id="379" max="5" man="1"/>
    <brk id="40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Opći uvjeti</vt:lpstr>
      <vt:lpstr>Troškovnik</vt:lpstr>
      <vt:lpstr>'Opći uvjeti'!Print_Area</vt:lpstr>
      <vt:lpstr>Troškovnik!Print_Area</vt:lpstr>
      <vt:lpstr>Troškovnik!Print_Titles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dc:creator>
  <cp:lastModifiedBy>Windows User</cp:lastModifiedBy>
  <cp:lastPrinted>2021-10-14T13:15:08Z</cp:lastPrinted>
  <dcterms:created xsi:type="dcterms:W3CDTF">1996-10-14T23:33:28Z</dcterms:created>
  <dcterms:modified xsi:type="dcterms:W3CDTF">2021-11-15T12:48:42Z</dcterms:modified>
</cp:coreProperties>
</file>