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6\UGOVOR\1-400-2026-908 STRUČNI NADZOR KROVIŠTE COKP ČAVLE\"/>
    </mc:Choice>
  </mc:AlternateContent>
  <bookViews>
    <workbookView xWindow="-120" yWindow="-120" windowWidth="29040" windowHeight="15720"/>
  </bookViews>
  <sheets>
    <sheet name="OPĆI UVJETI" sheetId="2" r:id="rId1"/>
    <sheet name="Upravna zgrada" sheetId="5" r:id="rId2"/>
    <sheet name="Zgrada Solane" sheetId="1" r:id="rId3"/>
    <sheet name="Sveukupna rekapitulacija" sheetId="4" r:id="rId4"/>
  </sheets>
  <definedNames>
    <definedName name="_xlnm._FilterDatabase" localSheetId="1" hidden="1">'Upravna zgrada'!$A$1:$F$139</definedName>
    <definedName name="_xlnm._FilterDatabase" localSheetId="2" hidden="1">'Zgrada Solane'!$A$1:$F$115</definedName>
    <definedName name="_xlnm.Print_Area" localSheetId="0">'OPĆI UVJETI'!$A$1:$F$38</definedName>
    <definedName name="_xlnm.Print_Area" localSheetId="3">'Sveukupna rekapitulacija'!$A$1:$F$34</definedName>
    <definedName name="_xlnm.Print_Area" localSheetId="1">'Upravna zgrada'!$A$1:$F$143</definedName>
    <definedName name="_xlnm.Print_Area" localSheetId="2">'Zgrada Solane'!$A$1:$F$119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63" i="1" l="1"/>
  <c r="G43" i="1"/>
  <c r="G17" i="1"/>
  <c r="F127" i="5" l="1"/>
  <c r="F131" i="5" s="1"/>
  <c r="F119" i="5"/>
  <c r="F115" i="5"/>
  <c r="F111" i="5"/>
  <c r="F107" i="5"/>
  <c r="F103" i="5"/>
  <c r="F99" i="5"/>
  <c r="F95" i="5"/>
  <c r="F91" i="5"/>
  <c r="F87" i="5"/>
  <c r="F83" i="5"/>
  <c r="F81" i="5"/>
  <c r="F80" i="5"/>
  <c r="F79" i="5"/>
  <c r="F78" i="5"/>
  <c r="F77" i="5"/>
  <c r="F76" i="5"/>
  <c r="F75" i="5"/>
  <c r="F74" i="5"/>
  <c r="F73" i="5"/>
  <c r="F72" i="5"/>
  <c r="F71" i="5"/>
  <c r="F64" i="5"/>
  <c r="F60" i="5"/>
  <c r="F56" i="5"/>
  <c r="F48" i="5"/>
  <c r="F44" i="5"/>
  <c r="F40" i="5"/>
  <c r="F34" i="5"/>
  <c r="F33" i="5"/>
  <c r="F32" i="5"/>
  <c r="F31" i="5"/>
  <c r="F30" i="5"/>
  <c r="F29" i="5"/>
  <c r="F28" i="5"/>
  <c r="F27" i="5"/>
  <c r="F26" i="5"/>
  <c r="F25" i="5"/>
  <c r="F24" i="5"/>
  <c r="F17" i="5"/>
  <c r="F13" i="5"/>
  <c r="F9" i="5"/>
  <c r="F123" i="5" l="1"/>
  <c r="F52" i="5"/>
  <c r="F133" i="5" l="1"/>
  <c r="F5" i="4" s="1"/>
  <c r="F134" i="5"/>
  <c r="F135" i="5" s="1"/>
  <c r="F67" i="1" l="1"/>
  <c r="F63" i="1"/>
  <c r="F81" i="1"/>
  <c r="F25" i="1"/>
  <c r="F24" i="1"/>
  <c r="F34" i="1"/>
  <c r="F35" i="1"/>
  <c r="F13" i="1"/>
  <c r="F95" i="1" l="1"/>
  <c r="F91" i="1" l="1"/>
  <c r="F87" i="1"/>
  <c r="F83" i="1"/>
  <c r="F80" i="1"/>
  <c r="F79" i="1"/>
  <c r="F78" i="1"/>
  <c r="F77" i="1"/>
  <c r="F76" i="1"/>
  <c r="F75" i="1"/>
  <c r="F74" i="1"/>
  <c r="F59" i="1"/>
  <c r="F47" i="1"/>
  <c r="F39" i="1"/>
  <c r="F36" i="1"/>
  <c r="F30" i="1" l="1"/>
  <c r="F37" i="1"/>
  <c r="F103" i="1"/>
  <c r="F33" i="1"/>
  <c r="F32" i="1"/>
  <c r="F31" i="1"/>
  <c r="F43" i="1"/>
  <c r="F55" i="1"/>
  <c r="F107" i="1" l="1"/>
  <c r="F17" i="1" l="1"/>
  <c r="F99" i="1"/>
  <c r="F51" i="1" l="1"/>
  <c r="F109" i="1" s="1"/>
  <c r="F110" i="1" l="1"/>
  <c r="F111" i="1" s="1"/>
  <c r="F7" i="4"/>
  <c r="F9" i="4" s="1"/>
  <c r="F11" i="4" s="1"/>
  <c r="F13" i="4" s="1"/>
</calcChain>
</file>

<file path=xl/sharedStrings.xml><?xml version="1.0" encoding="utf-8"?>
<sst xmlns="http://schemas.openxmlformats.org/spreadsheetml/2006/main" count="339" uniqueCount="169">
  <si>
    <t>Redni broj</t>
  </si>
  <si>
    <t>O p i s   r a d o v a</t>
  </si>
  <si>
    <t>Jedinica mjere</t>
  </si>
  <si>
    <t>Količina radova</t>
  </si>
  <si>
    <t>Jedinična cijena</t>
  </si>
  <si>
    <t>1.</t>
  </si>
  <si>
    <t>1.1.</t>
  </si>
  <si>
    <t>1.1.1.</t>
  </si>
  <si>
    <t>1.2.</t>
  </si>
  <si>
    <t>1.3.</t>
  </si>
  <si>
    <t>1.2.1.</t>
  </si>
  <si>
    <t>1.3.1.</t>
  </si>
  <si>
    <t>1.1.2.</t>
  </si>
  <si>
    <t>1.1.3.</t>
  </si>
  <si>
    <t>1.1.4.</t>
  </si>
  <si>
    <t>25% PDV-a</t>
  </si>
  <si>
    <r>
      <t>m</t>
    </r>
    <r>
      <rPr>
        <sz val="11"/>
        <color theme="1"/>
        <rFont val="Calibri"/>
        <family val="2"/>
        <charset val="238"/>
      </rPr>
      <t>²</t>
    </r>
  </si>
  <si>
    <t>m'</t>
  </si>
  <si>
    <t>m²</t>
  </si>
  <si>
    <t>Pripremni radovi i demontaže</t>
  </si>
  <si>
    <t>Zaštitno radna skela</t>
  </si>
  <si>
    <t>Obračun po m2 projekcije skele na pročelje.</t>
  </si>
  <si>
    <t>Opšavi</t>
  </si>
  <si>
    <t>Obračun po m' opšava različite razvijene širine.</t>
  </si>
  <si>
    <t>1.1.5.</t>
  </si>
  <si>
    <t>Pokrovni lim</t>
  </si>
  <si>
    <t xml:space="preserve">Obračun po m² krovne površine. </t>
  </si>
  <si>
    <t>1.1.6.</t>
  </si>
  <si>
    <t>1.1.7.</t>
  </si>
  <si>
    <t>Pripremni radovi i demontaže UKUPNO</t>
  </si>
  <si>
    <t>Radovi na pokrivanju krova</t>
  </si>
  <si>
    <t>1.2.2.</t>
  </si>
  <si>
    <t>1.2.3.</t>
  </si>
  <si>
    <t>1.2.4.</t>
  </si>
  <si>
    <t>1.2.5.</t>
  </si>
  <si>
    <t>1.2.6.</t>
  </si>
  <si>
    <t>Trapezno profilirani čelični lim</t>
  </si>
  <si>
    <t>1.2.7.</t>
  </si>
  <si>
    <t>1.2.8.</t>
  </si>
  <si>
    <t>Radovi na pokrivanju krova UKUPNO</t>
  </si>
  <si>
    <t>Završni radovi</t>
  </si>
  <si>
    <t>Građevinski otpad</t>
  </si>
  <si>
    <t>Utovar, transport i istovar građevinskog otpada na deponiju građevinskog otpada udaljenu do 25km.</t>
  </si>
  <si>
    <t>Završni radovi UKUPNO</t>
  </si>
  <si>
    <t>SVEUKUPNO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</si>
  <si>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</si>
  <si>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otpada u rastresitom stanju.</t>
    </r>
  </si>
  <si>
    <t>razvijena širina do 50cm</t>
  </si>
  <si>
    <t>razvijena širina do 45cm</t>
  </si>
  <si>
    <t>Obračun komplet.</t>
  </si>
  <si>
    <t>kompl</t>
  </si>
  <si>
    <t xml:space="preserve">Opšavi </t>
  </si>
  <si>
    <t>Obračun po m' opšava razl. razvijene širine.</t>
  </si>
  <si>
    <t>razvijena širina do 75cm</t>
  </si>
  <si>
    <t>razvijena širina do 40cm</t>
  </si>
  <si>
    <t>razvijena širina do 100cm</t>
  </si>
  <si>
    <t>Drvena podkonstrukcija utopljenog oluka</t>
  </si>
  <si>
    <t>Demontaža i odlaganje na gradilišnu deponiju udaljenu do 50m drvene podkonstrukcije lima utopljenog oluka ukoliko je ista dotrajala (zajednička odluka Nadzornog inženjera, Izvođača i predstavnika Inestitora upisana u građevinski dnevnik)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</si>
  <si>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</si>
  <si>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Obračun po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demontirane drvene građe.</t>
    </r>
  </si>
  <si>
    <t>1.1.8.</t>
  </si>
  <si>
    <t xml:space="preserve">Obračun po m² pokrivene krovne površine. </t>
  </si>
  <si>
    <t>Obračun po m3 montirane drvene građe.</t>
  </si>
  <si>
    <t>Drvena podkonstrukcija</t>
  </si>
  <si>
    <t>Nabava, doprema, krojenje i montaža  drvene podkonstrukcije utopljenog oluka ukoliko je postojeća bila uklonjena kao dotrajala. Građa mora biti zaštićena fungicidom i insekticidom, te impregnirana odgovaraćim zaštitnim sredstvom protiv vlage. Komplet sa svim spojnim materijalom.</t>
  </si>
  <si>
    <t>COKP Čavle</t>
  </si>
  <si>
    <t>Oborinske vertikale</t>
  </si>
  <si>
    <t>Obračun po m' demontiranih vertikala.</t>
  </si>
  <si>
    <t>razvijena širina do 60cm ( bez rebara ) - sljeme</t>
  </si>
  <si>
    <t>Obračun po m' montiranih vertikala.</t>
  </si>
  <si>
    <t>Obračun po m² razvijene sanirane površine.</t>
  </si>
  <si>
    <t>Skidanje slojeva stare boje sa LŽ oborinskih vertikala i bojanjem istih 2xtemeljnim premazom i 2x završnim premazom, uključivo sve predradnje, međuradnje i materijal.</t>
  </si>
  <si>
    <t>Doprema, montaža, upotreba, demontaža i otprema zaštitno-radne skele uz rub svih krovnih površina koje su predmet radova. Skela mora omogućavati nesmetan i siguran ulaz izvana u prostor zgrade Solane tijekom izvođenja radova. Visina skele od 8,0 m do 10m, širina do 1m.</t>
  </si>
  <si>
    <t>Doprema, montaža, upotreba, demontaža i otprema pokretne radne skele za rad na visini do 9,0m. Skela se koristi za demontažno / montažne radove na svjetlarnicima.</t>
  </si>
  <si>
    <t>Gromobransko / uzemljujuća žica</t>
  </si>
  <si>
    <t>Demontaža / otpajanje gromobransko / uzemljujuće žice promjera 8mm sa nosačima u svrhu uklanjanja pokrova i opšava, sa odlaganjem žice u prostoru COKP Čavle na udaljenosti do 50m radi ponovne ugradnje.</t>
  </si>
  <si>
    <t xml:space="preserve">Obračun po m' demontirane žice. </t>
  </si>
  <si>
    <t>Demontaža i odlaganje na gradilišnu deponiju udaljenu do 50m svih opšava krovne plohe od obojanog lima ( utopljeni oluci, vijenac, zabatni zid, sljeme, svjetlarnici ). Demontažu vršiti pažljivo zbog očuvanja pričvrsne podkonstrukcije.</t>
  </si>
  <si>
    <t>razvijena širina do 70cm</t>
  </si>
  <si>
    <t xml:space="preserve">razvijena širina do 65cm </t>
  </si>
  <si>
    <t>Demontaža dotrajalog trapezno visokoprofiliranog pokrovnog lima tip T60/150 i odlaganje na gradilišnu deponiju udaljenu do 50m.</t>
  </si>
  <si>
    <t>Svjetlarnici</t>
  </si>
  <si>
    <t>Demontaža dotrajalih svjetlarnika od akrilnog stakla, vanjskih dimenzija 144x144cm komplet sa nastavnim vijencom i bočnim nosačima (čeličnim profilima) i odlaganje na gradilišnu deponiju udaljenu do 50m.</t>
  </si>
  <si>
    <t xml:space="preserve">Obračun po komadu svjetlarnika. </t>
  </si>
  <si>
    <t>kom</t>
  </si>
  <si>
    <t>Demontaža dotrajalih oborinskih vertikala od pocinčanog lima promjera 110mm, te dotrajalih LŽ vertikala promjera 100mm i odlaganje na gradilišnu deponiju udaljenu do 50m.</t>
  </si>
  <si>
    <t>vertikale od pocinčanog lima promjera 110mm</t>
  </si>
  <si>
    <t>LŽ vertikale promjera 100mm</t>
  </si>
  <si>
    <t xml:space="preserve">Nabava, doprema i montaža pokrova od trapezno visokoprofiliranog čeličnog lima, pocinčanog, zaštićenog temeljnom bojom i PE lak bojom, profila T60/150, min. debljine 0,8mm u nijansi boje kao što je bio dotrajali pokrov.  </t>
  </si>
  <si>
    <t>Nabava, krojenje, doprema i montaža opšavnih limova, od čeličnog lima, pocinčanog, zaštićenog temeljnom bojom i PE lak bojom, debljine 0,8mm nijanse boje kao pokrov (utopljeni oluci, vijenac, zabatni zid, sljeme, svjetlarnici)  komplet sa potrebnim brtvljenjem trajnoelastičnim kitom UV i termo stabilnim, te izvedbom spoja odvoda utopljenog oluka u vertikale.</t>
  </si>
  <si>
    <t xml:space="preserve">razvijena širina do 60cm </t>
  </si>
  <si>
    <t>Montaža / spajanje uzemljujuće žice promjera 8mm sa novim nosačima i ispitivanje i izdavanja uvjerenja o ispravnosti instalacije.</t>
  </si>
  <si>
    <t xml:space="preserve">Obračun po m' montirane žice. </t>
  </si>
  <si>
    <t>Oborinske vertikale pocinčani lim</t>
  </si>
  <si>
    <t xml:space="preserve">Nabava, doprema i montaža oborinskih verikala od pocinčanog lima debljine 0,55mm komplet sa upajanjem u postojeće i nove LŽ verikale i spojem na odvod utopljenog oluka. </t>
  </si>
  <si>
    <t>LŽ oborinske vertikale postojeće</t>
  </si>
  <si>
    <t>LŽ oborinske vertikale nove</t>
  </si>
  <si>
    <t>Obračun po m' montiranih LŽ vertikala.</t>
  </si>
  <si>
    <t>Nabava, doprema i montaža novih LŽ oborinskih vertikala promjera 100mm sa tipskim lukom za formiranje izljeva na prometnu površinu</t>
  </si>
  <si>
    <t>Sanacija krova zgrade Solane</t>
  </si>
  <si>
    <t>Sanacija krova zgrade Solane UKUPNO</t>
  </si>
  <si>
    <t>Čelični nosači - oslonci svjetlarnika</t>
  </si>
  <si>
    <t>Obračun po kg ugrađenog čelika.</t>
  </si>
  <si>
    <t>kg</t>
  </si>
  <si>
    <t>Nabava, doprema i ugradnja čeličnih nosača – bočnih oslonaca nastavnog vijenca od čeličnog hladnooblikovanog C profila C100/60/4mm u potrebnoj dužini ( od gornjeg ruba do gornjeg ruba AB sekundarnih T nosača – cca 1500mm ) sa ležajevima od čeličnog plošnog lima dim. 200x60x5mm navarenog varom debljine 4mm za C profil. Komplet zaštita 2x temeljnim premazom, 2x završnim premazom (otpornima na djelovanje soli), uključivo i 4 pocinčana vijka M12 sa kemijskim tiplovima min. dužine 100mm za pričvršćivanje čeličnih nosača nosača za gornji pojas AB sekundarnih T nosača.</t>
  </si>
  <si>
    <t>1.2.9.</t>
  </si>
  <si>
    <t xml:space="preserve">Nabava, doprema i ugradnja svjetlosnih kupola svjetlarnika, dvoslojna, OPAL – svjetlopropusno, mliječne boje ( akril 5mm – opal UV i IRG / akril prozirno UV ) (U=2,7W/m2K) izrađenih iz UV i IRG stabiliziranog kvalitetnog lijevanog akrilnog stakla, dimenzije svjetle mjere L=130x130cm sa kosim toplinsko izoliranim nastavnim vijencom visine 30cm ( U=0,78W/m2K), građevinskog otvora K=150x150cm ( zidarska mjera ). Svjetlosna kupola je fiksno zatvorena.          </t>
  </si>
  <si>
    <t xml:space="preserve">Obračun po komadu. </t>
  </si>
  <si>
    <t>Sanacija krova Upravne zgrade UKUPNO</t>
  </si>
  <si>
    <t>Obračun po m² krovne površine.</t>
  </si>
  <si>
    <t>Nabava, doprema i polaganje sloja mineralne vune – hidrofobizirane krovne ploče d=12cm između Z nosača min. gustoće 50kg/m3.</t>
  </si>
  <si>
    <t>Mineralna vuna</t>
  </si>
  <si>
    <t xml:space="preserve">Obračun po m' montiranih Z nosača. </t>
  </si>
  <si>
    <t>Nabava materijala, izrada, doprema i montaža Z nosača od čeličnog lima debljine 3mm, visine 120mm, širine gornjeg i donjeg pojasa 80mm, pocinčanog, zaštićenog temeljnom bojom i PE lak bojom, na postojeći ležaj od drvene građe na gornjem pojasu sekundarnih armirano-betonskih krovnih nosača</t>
  </si>
  <si>
    <t>Z nosači</t>
  </si>
  <si>
    <t>1.2.14.</t>
  </si>
  <si>
    <t>Nabava, doprema i polaganje PE parne brane ojačane PE mrežom ( min. 100g/m2 ) komplet sa ljepljenjem preklopa original trakom od istog proizvođača.</t>
  </si>
  <si>
    <t>Parna brana</t>
  </si>
  <si>
    <t>1.2.13.</t>
  </si>
  <si>
    <t>Nabava, doprema i montaža donjeg pokrova od trapezno profiliranog čeličnog lima, pocinčanog, zaštićenog temeljnom bojom i PE lak bojom, profila T40/200, min. debljine 0,8mm u nijansi boje kao što je bio dotrajali pokrov.</t>
  </si>
  <si>
    <t>Donji pokrovni lim postavljanje</t>
  </si>
  <si>
    <t>1.2.12.</t>
  </si>
  <si>
    <t>Demontaža dotrajalog donjeg trapezno profiliranog pokrovnog lima tip T40/200 i odlaganje na gradilišnu deponiju udaljenu do 50m komplet sa odstojnim Z nosačima (podložni ležaj od drvene građe po mogućnosti sačuvati).</t>
  </si>
  <si>
    <t>Donji pokrovni lim uklanjanje</t>
  </si>
  <si>
    <t>1.2.11.</t>
  </si>
  <si>
    <t>Uklanjanje sloja mineralne vune – hidrofobizirane krovne ploče d=12cm komplet sa PE folijom i odlaganje na gradilišnu deponiju udaljenu do 50m.</t>
  </si>
  <si>
    <t>Mineralna vuna uklanjanje</t>
  </si>
  <si>
    <t>Montaža / spajanje uzemljujuće trake sa nosačima i ispitivanja i izdavanja uvjerenja o ispravnosti instalacije.</t>
  </si>
  <si>
    <t>Uzemljujuća traka</t>
  </si>
  <si>
    <t>LŽ oborinske vertikale</t>
  </si>
  <si>
    <t>Obračun po m' montiranog izvoda.</t>
  </si>
  <si>
    <t>Nabava, doprema i montaža ventilacijskog izvoda sa kapom, od pocinčanog lima debljine 0,55mm, promjera 100mm komplet sa izoliranjem spoja pokrov – ventilacijski izvod premazom od „tekuće gume“ UV i termo stabilnom.</t>
  </si>
  <si>
    <t>Ventilacijski izvod</t>
  </si>
  <si>
    <t xml:space="preserve">Nabava, doprema i montaža oborinskih verikala od pocinčanog lima debljine 0,55mm komplet sa upajanjem u postojeće LŽ verikale i spojem na odvod utopljenog oluka. </t>
  </si>
  <si>
    <t>razvijena širina do 130cm</t>
  </si>
  <si>
    <t>razvijena širina do 90cm</t>
  </si>
  <si>
    <t>razvijena širina do 75cm  - sljeme</t>
  </si>
  <si>
    <t>razvijena širina do 35cm</t>
  </si>
  <si>
    <t>razvijena širina do 25cm</t>
  </si>
  <si>
    <t>razvijena širina do 15cm</t>
  </si>
  <si>
    <t>Nabava, krojenje, doprema i montaža opšavnih limova, od čeličnog lima, pocinčanog, zaštićenog temeljnom bojom i PE lak bojom, debljine 0,8mm nijanse boje kao pokrov ( utopljeni oluci, vijenac, zabatni zid, sljeme, ventilacija kuhinje ) komplet sa potrebnim brtvljenjem trajnoelastičnim kitom UV i termo stabilnim, te izvedbom spoja odvoda utopljenog oluka u vertikale.</t>
  </si>
  <si>
    <t xml:space="preserve">Nabava, doprema i montaža pokrova od trapezno profiliranog čeličnog lima, pocinčanog, zaštićenog temeljnom bojom i PE lak bojom, profila T40/200, min. debljine 0,8mm u nijansi boje kao što je bio dotrajali pokrov.  </t>
  </si>
  <si>
    <t>Obračun po m² pokrivene površine.</t>
  </si>
  <si>
    <t>Pažljivo sastavljanje PE folije spajanjem rasječenih i savijenih površina u nastalom otvoru po uklanjanju ploče mineralne vune i ljepljenjem rezova trakom za spajanje preklopa PE folije. -komplet sa pažljivim vraćanjem sloja mineralne vune – hidrofobizirane krovne ploče d=12cm na mjesta sa kojih su uklonjene.</t>
  </si>
  <si>
    <t>Priprema podloge za polaganje novog pokrova</t>
  </si>
  <si>
    <t xml:space="preserve">Obračun po m² otkrivene površine. </t>
  </si>
  <si>
    <t>Pažljivo uklanjanje sloja mineralne vune – hidrofobizirane krovne ploče d=12cm na više mjesta koje odredi Nadzorni inženjer radi pregleda stanja donjeg trapezno profiliranog lima. Po mogućnosti ukloniti krovnu ploču kao cijelu, bez rezanja, sa odlaganjem u stranu, komplet sa pažljivim uklanjanjem PE folije rasjecanjem križno u nastalom otvoru po uklanjanju ploče mineralne vune i savijanjem prema van.</t>
  </si>
  <si>
    <t>Uvid u stanje donjeg trapezno profiliranog lima</t>
  </si>
  <si>
    <t xml:space="preserve">Obračun po m' demontiranog vent. izvoda. </t>
  </si>
  <si>
    <t>Demontaža dotrajalog ventilacijskog izvoda sa kapom, od pocinčanog lima, promjera 100mm  i odlaganje na gradilišnu deponiju udaljenu do 50m.</t>
  </si>
  <si>
    <t>Demontaža dotrajalog trapezno profiliranog pokrovnog lima tip T40/200 i odlaganje na gradilišnu deponiju udaljenu do 50m.</t>
  </si>
  <si>
    <t>razvijena širina do 120cm</t>
  </si>
  <si>
    <t>Demontaža i odlaganje na gradilišnu deponiju udaljenu do 50m svih opšava krovne plohe od obojanog čeličnog lima (utopljeni oluci, vijenac, zabatni zid, sljeme, ventilacija kuhinje). Demontažu vršiti pažljivo zbog očuvanja pričvrsne podkonstrukcije.</t>
  </si>
  <si>
    <t>Demontaža dotrajalih oborinskih vertikala od pocinčanog lima promjera 110mm sa odlaganjem istih na deponiju udaljenu do 50m.</t>
  </si>
  <si>
    <t xml:space="preserve">Demontaža / otpajanje uzemljujuće trake sa nosačima u svrhu uklanjanja pokrova i opšava. </t>
  </si>
  <si>
    <t>Doprema, montaža, upotreba, demontaža i otprema zaštitno-radne skele uz rub svih krovnih površina koje su predmet radova. Skela mora omogućavati nesmetan i siguran ulaz izvana u sve prostore Upravne zgrade tijekom izvođenja radova. Visina skele do 7,5m, širina do 1m.</t>
  </si>
  <si>
    <t>Sanacija krova Upravne zgrade</t>
  </si>
  <si>
    <t>Sanacija krova Upravne zgrade i zgrade Solane  - Opći uvjeti</t>
  </si>
  <si>
    <t>2.</t>
  </si>
  <si>
    <t>COKP Čavle - sanacija krova Upravne zgrade i zgrade Solane</t>
  </si>
  <si>
    <t>SVEUKUPNA REKAPITULACIJA</t>
  </si>
  <si>
    <t>UKUPNO</t>
  </si>
  <si>
    <t>25% PDV</t>
  </si>
  <si>
    <t>Za Ponuditelja:</t>
  </si>
  <si>
    <t>U _______________, _______________ 2026.</t>
  </si>
  <si>
    <t>U _______________, _______________ 2026</t>
  </si>
  <si>
    <t>Ukupna cijena 
(€)</t>
  </si>
  <si>
    <t>1.2.10.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</si>
  <si>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Prije davanja ponude izvođaču / ponuđaču će biti omogućeno da izvrši uvid u mjesto rada i sve specifičnosti namjeravanog zahvata.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 U jediničnim cijenama radova mora biti sadržana i cijena zaštite krovnih površina od prokišnjavanja tijekom cijelog vremena trajanja radova, sve do kompletnog dovršenja svih radova.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</si>
</sst>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</font>
    <font>
      <sz val="13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0" fillId="0" borderId="3" xfId="0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4" fontId="3" fillId="2" borderId="9" xfId="0" applyNumberFormat="1" applyFont="1" applyFill="1" applyBorder="1"/>
    <xf numFmtId="4" fontId="3" fillId="2" borderId="5" xfId="0" applyNumberFormat="1" applyFont="1" applyFill="1" applyBorder="1"/>
    <xf numFmtId="4" fontId="3" fillId="0" borderId="15" xfId="0" applyNumberFormat="1" applyFont="1" applyBorder="1"/>
    <xf numFmtId="0" fontId="0" fillId="0" borderId="6" xfId="0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3" xfId="0" applyFont="1" applyBorder="1"/>
    <xf numFmtId="0" fontId="9" fillId="2" borderId="3" xfId="0" applyFont="1" applyFill="1" applyBorder="1"/>
    <xf numFmtId="0" fontId="8" fillId="2" borderId="3" xfId="0" applyFont="1" applyFill="1" applyBorder="1"/>
    <xf numFmtId="0" fontId="7" fillId="2" borderId="3" xfId="0" applyFont="1" applyFill="1" applyBorder="1"/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4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1" fillId="2" borderId="5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top"/>
    </xf>
    <xf numFmtId="0" fontId="9" fillId="0" borderId="1" xfId="0" applyFont="1" applyBorder="1"/>
    <xf numFmtId="0" fontId="8" fillId="2" borderId="7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wrapText="1"/>
    </xf>
    <xf numFmtId="0" fontId="11" fillId="2" borderId="11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12" xfId="0" applyFont="1" applyFill="1" applyBorder="1"/>
    <xf numFmtId="0" fontId="0" fillId="0" borderId="0" xfId="0" applyAlignment="1">
      <alignment horizontal="left" vertical="top"/>
    </xf>
    <xf numFmtId="4" fontId="8" fillId="0" borderId="3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10" fillId="0" borderId="3" xfId="0" applyFont="1" applyBorder="1" applyAlignment="1">
      <alignment vertical="top"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horizontal="center"/>
    </xf>
    <xf numFmtId="0" fontId="0" fillId="0" borderId="0" xfId="0" applyAlignment="1">
      <alignment vertical="top" wrapText="1"/>
    </xf>
    <xf numFmtId="4" fontId="0" fillId="0" borderId="4" xfId="0" applyNumberForma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3" xfId="0" applyFont="1" applyBorder="1" applyAlignment="1">
      <alignment vertical="top" wrapText="1"/>
    </xf>
    <xf numFmtId="4" fontId="2" fillId="2" borderId="3" xfId="0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3" fontId="0" fillId="0" borderId="6" xfId="0" applyNumberFormat="1" applyBorder="1" applyAlignment="1">
      <alignment horizontal="center"/>
    </xf>
    <xf numFmtId="0" fontId="0" fillId="3" borderId="4" xfId="0" applyFill="1" applyBorder="1" applyAlignment="1">
      <alignment wrapText="1"/>
    </xf>
    <xf numFmtId="4" fontId="0" fillId="0" borderId="3" xfId="0" applyNumberForma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/>
    </xf>
    <xf numFmtId="0" fontId="7" fillId="0" borderId="3" xfId="0" applyFont="1" applyBorder="1"/>
    <xf numFmtId="2" fontId="8" fillId="0" borderId="3" xfId="0" applyNumberFormat="1" applyFont="1" applyBorder="1" applyAlignment="1">
      <alignment vertical="top" wrapText="1"/>
    </xf>
    <xf numFmtId="4" fontId="0" fillId="0" borderId="6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3" borderId="3" xfId="0" applyFill="1" applyBorder="1" applyAlignment="1">
      <alignment wrapText="1"/>
    </xf>
    <xf numFmtId="0" fontId="8" fillId="0" borderId="20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wrapText="1"/>
    </xf>
    <xf numFmtId="4" fontId="3" fillId="2" borderId="17" xfId="0" applyNumberFormat="1" applyFont="1" applyFill="1" applyBorder="1"/>
    <xf numFmtId="0" fontId="0" fillId="2" borderId="0" xfId="0" applyFill="1"/>
    <xf numFmtId="0" fontId="3" fillId="2" borderId="0" xfId="0" applyFont="1" applyFill="1"/>
    <xf numFmtId="4" fontId="3" fillId="2" borderId="0" xfId="0" applyNumberFormat="1" applyFont="1" applyFill="1"/>
    <xf numFmtId="0" fontId="0" fillId="2" borderId="3" xfId="0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4" fontId="7" fillId="0" borderId="1" xfId="0" applyNumberFormat="1" applyFont="1" applyBorder="1" applyAlignment="1">
      <alignment horizontal="center" wrapText="1"/>
    </xf>
    <xf numFmtId="4" fontId="8" fillId="0" borderId="2" xfId="0" applyNumberFormat="1" applyFont="1" applyBorder="1"/>
    <xf numFmtId="4" fontId="8" fillId="2" borderId="3" xfId="0" applyNumberFormat="1" applyFont="1" applyFill="1" applyBorder="1"/>
    <xf numFmtId="4" fontId="8" fillId="0" borderId="3" xfId="0" applyNumberFormat="1" applyFon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5" xfId="0" applyNumberFormat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4" fontId="11" fillId="2" borderId="8" xfId="0" applyNumberFormat="1" applyFont="1" applyFill="1" applyBorder="1"/>
    <xf numFmtId="4" fontId="0" fillId="0" borderId="0" xfId="0" applyNumberFormat="1"/>
    <xf numFmtId="2" fontId="0" fillId="0" borderId="0" xfId="0" applyNumberFormat="1"/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1" fillId="2" borderId="5" xfId="0" applyFont="1" applyFill="1" applyBorder="1"/>
    <xf numFmtId="0" fontId="11" fillId="0" borderId="13" xfId="0" applyFont="1" applyBorder="1"/>
    <xf numFmtId="0" fontId="11" fillId="0" borderId="14" xfId="0" applyFont="1" applyBorder="1"/>
    <xf numFmtId="0" fontId="9" fillId="2" borderId="0" xfId="0" applyFont="1" applyFill="1" applyAlignment="1">
      <alignment horizontal="center" vertical="top"/>
    </xf>
    <xf numFmtId="0" fontId="0" fillId="0" borderId="17" xfId="0" applyBorder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I17" sqref="I17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142" t="s">
        <v>157</v>
      </c>
      <c r="B1" s="142"/>
      <c r="C1" s="143"/>
      <c r="D1" s="143"/>
      <c r="E1" s="143"/>
      <c r="F1" s="143"/>
    </row>
    <row r="2" spans="1:6" ht="24.95" customHeight="1" x14ac:dyDescent="0.25">
      <c r="B2" s="141" t="s">
        <v>168</v>
      </c>
      <c r="C2" s="141"/>
      <c r="D2" s="141"/>
      <c r="E2" s="141"/>
      <c r="F2" s="141"/>
    </row>
    <row r="3" spans="1:6" x14ac:dyDescent="0.25">
      <c r="B3" s="141"/>
      <c r="C3" s="141"/>
      <c r="D3" s="141"/>
      <c r="E3" s="141"/>
      <c r="F3" s="141"/>
    </row>
    <row r="4" spans="1:6" x14ac:dyDescent="0.25">
      <c r="B4" s="141"/>
      <c r="C4" s="141"/>
      <c r="D4" s="141"/>
      <c r="E4" s="141"/>
      <c r="F4" s="141"/>
    </row>
    <row r="5" spans="1:6" x14ac:dyDescent="0.25">
      <c r="B5" s="141"/>
      <c r="C5" s="141"/>
      <c r="D5" s="141"/>
      <c r="E5" s="141"/>
      <c r="F5" s="141"/>
    </row>
    <row r="6" spans="1:6" x14ac:dyDescent="0.25">
      <c r="B6" s="141"/>
      <c r="C6" s="141"/>
      <c r="D6" s="141"/>
      <c r="E6" s="141"/>
      <c r="F6" s="141"/>
    </row>
    <row r="7" spans="1:6" x14ac:dyDescent="0.25">
      <c r="B7" s="141"/>
      <c r="C7" s="141"/>
      <c r="D7" s="141"/>
      <c r="E7" s="141"/>
      <c r="F7" s="141"/>
    </row>
    <row r="8" spans="1:6" x14ac:dyDescent="0.25">
      <c r="B8" s="141"/>
      <c r="C8" s="141"/>
      <c r="D8" s="141"/>
      <c r="E8" s="141"/>
      <c r="F8" s="141"/>
    </row>
    <row r="9" spans="1:6" x14ac:dyDescent="0.25">
      <c r="B9" s="141"/>
      <c r="C9" s="141"/>
      <c r="D9" s="141"/>
      <c r="E9" s="141"/>
      <c r="F9" s="141"/>
    </row>
    <row r="10" spans="1:6" x14ac:dyDescent="0.25">
      <c r="B10" s="141"/>
      <c r="C10" s="141"/>
      <c r="D10" s="141"/>
      <c r="E10" s="141"/>
      <c r="F10" s="141"/>
    </row>
    <row r="11" spans="1:6" x14ac:dyDescent="0.25">
      <c r="B11" s="141"/>
      <c r="C11" s="141"/>
      <c r="D11" s="141"/>
      <c r="E11" s="141"/>
      <c r="F11" s="141"/>
    </row>
    <row r="12" spans="1:6" x14ac:dyDescent="0.25">
      <c r="B12" s="141"/>
      <c r="C12" s="141"/>
      <c r="D12" s="141"/>
      <c r="E12" s="141"/>
      <c r="F12" s="141"/>
    </row>
    <row r="13" spans="1:6" x14ac:dyDescent="0.25">
      <c r="B13" s="141"/>
      <c r="C13" s="141"/>
      <c r="D13" s="141"/>
      <c r="E13" s="141"/>
      <c r="F13" s="141"/>
    </row>
    <row r="14" spans="1:6" x14ac:dyDescent="0.25">
      <c r="B14" s="141"/>
      <c r="C14" s="141"/>
      <c r="D14" s="141"/>
      <c r="E14" s="141"/>
      <c r="F14" s="141"/>
    </row>
    <row r="15" spans="1:6" x14ac:dyDescent="0.25">
      <c r="B15" s="141"/>
      <c r="C15" s="141"/>
      <c r="D15" s="141"/>
      <c r="E15" s="141"/>
      <c r="F15" s="141"/>
    </row>
    <row r="16" spans="1:6" x14ac:dyDescent="0.25">
      <c r="B16" s="141"/>
      <c r="C16" s="141"/>
      <c r="D16" s="141"/>
      <c r="E16" s="141"/>
      <c r="F16" s="141"/>
    </row>
    <row r="17" spans="2:6" x14ac:dyDescent="0.25">
      <c r="B17" s="141"/>
      <c r="C17" s="141"/>
      <c r="D17" s="141"/>
      <c r="E17" s="141"/>
      <c r="F17" s="141"/>
    </row>
    <row r="18" spans="2:6" x14ac:dyDescent="0.25">
      <c r="B18" s="141"/>
      <c r="C18" s="141"/>
      <c r="D18" s="141"/>
      <c r="E18" s="141"/>
      <c r="F18" s="141"/>
    </row>
    <row r="19" spans="2:6" x14ac:dyDescent="0.25">
      <c r="B19" s="141"/>
      <c r="C19" s="141"/>
      <c r="D19" s="141"/>
      <c r="E19" s="141"/>
      <c r="F19" s="141"/>
    </row>
    <row r="20" spans="2:6" x14ac:dyDescent="0.25">
      <c r="B20" s="141"/>
      <c r="C20" s="141"/>
      <c r="D20" s="141"/>
      <c r="E20" s="141"/>
      <c r="F20" s="141"/>
    </row>
    <row r="21" spans="2:6" x14ac:dyDescent="0.25">
      <c r="B21" s="141"/>
      <c r="C21" s="141"/>
      <c r="D21" s="141"/>
      <c r="E21" s="141"/>
      <c r="F21" s="141"/>
    </row>
    <row r="22" spans="2:6" x14ac:dyDescent="0.25">
      <c r="B22" s="141"/>
      <c r="C22" s="141"/>
      <c r="D22" s="141"/>
      <c r="E22" s="141"/>
      <c r="F22" s="141"/>
    </row>
    <row r="23" spans="2:6" x14ac:dyDescent="0.25">
      <c r="B23" s="141"/>
      <c r="C23" s="141"/>
      <c r="D23" s="141"/>
      <c r="E23" s="141"/>
      <c r="F23" s="141"/>
    </row>
    <row r="24" spans="2:6" x14ac:dyDescent="0.25">
      <c r="B24" s="141"/>
      <c r="C24" s="141"/>
      <c r="D24" s="141"/>
      <c r="E24" s="141"/>
      <c r="F24" s="141"/>
    </row>
    <row r="25" spans="2:6" x14ac:dyDescent="0.25">
      <c r="B25" s="141"/>
      <c r="C25" s="141"/>
      <c r="D25" s="141"/>
      <c r="E25" s="141"/>
      <c r="F25" s="141"/>
    </row>
    <row r="26" spans="2:6" x14ac:dyDescent="0.25">
      <c r="B26" s="141"/>
      <c r="C26" s="141"/>
      <c r="D26" s="141"/>
      <c r="E26" s="141"/>
      <c r="F26" s="141"/>
    </row>
    <row r="27" spans="2:6" x14ac:dyDescent="0.25">
      <c r="B27" s="141"/>
      <c r="C27" s="141"/>
      <c r="D27" s="141"/>
      <c r="E27" s="141"/>
      <c r="F27" s="141"/>
    </row>
    <row r="28" spans="2:6" x14ac:dyDescent="0.25">
      <c r="B28" s="141"/>
      <c r="C28" s="141"/>
      <c r="D28" s="141"/>
      <c r="E28" s="141"/>
      <c r="F28" s="141"/>
    </row>
    <row r="29" spans="2:6" x14ac:dyDescent="0.25">
      <c r="B29" s="141"/>
      <c r="C29" s="141"/>
      <c r="D29" s="141"/>
      <c r="E29" s="141"/>
      <c r="F29" s="141"/>
    </row>
    <row r="30" spans="2:6" x14ac:dyDescent="0.25">
      <c r="B30" s="141"/>
      <c r="C30" s="141"/>
      <c r="D30" s="141"/>
      <c r="E30" s="141"/>
      <c r="F30" s="141"/>
    </row>
    <row r="31" spans="2:6" x14ac:dyDescent="0.25">
      <c r="B31" s="141"/>
      <c r="C31" s="141"/>
      <c r="D31" s="141"/>
      <c r="E31" s="141"/>
      <c r="F31" s="141"/>
    </row>
    <row r="32" spans="2:6" x14ac:dyDescent="0.25">
      <c r="B32" s="141"/>
      <c r="C32" s="141"/>
      <c r="D32" s="141"/>
      <c r="E32" s="141"/>
      <c r="F32" s="141"/>
    </row>
    <row r="33" spans="2:6" x14ac:dyDescent="0.25">
      <c r="B33" s="141"/>
      <c r="C33" s="141"/>
      <c r="D33" s="141"/>
      <c r="E33" s="141"/>
      <c r="F33" s="141"/>
    </row>
    <row r="34" spans="2:6" x14ac:dyDescent="0.25">
      <c r="B34" s="141"/>
      <c r="C34" s="141"/>
      <c r="D34" s="141"/>
      <c r="E34" s="141"/>
      <c r="F34" s="141"/>
    </row>
    <row r="35" spans="2:6" x14ac:dyDescent="0.25">
      <c r="B35" s="141"/>
      <c r="C35" s="141"/>
      <c r="D35" s="141"/>
      <c r="E35" s="141"/>
      <c r="F35" s="141"/>
    </row>
    <row r="36" spans="2:6" x14ac:dyDescent="0.25">
      <c r="B36" s="141"/>
      <c r="C36" s="141"/>
      <c r="D36" s="141"/>
      <c r="E36" s="141"/>
      <c r="F36" s="141"/>
    </row>
    <row r="37" spans="2:6" x14ac:dyDescent="0.25">
      <c r="B37" s="141"/>
      <c r="C37" s="141"/>
      <c r="D37" s="141"/>
      <c r="E37" s="141"/>
      <c r="F37" s="141"/>
    </row>
    <row r="38" spans="2:6" x14ac:dyDescent="0.25">
      <c r="B38" s="141"/>
      <c r="C38" s="141"/>
      <c r="D38" s="141"/>
      <c r="E38" s="141"/>
      <c r="F38" s="141"/>
    </row>
  </sheetData>
  <mergeCells count="2">
    <mergeCell ref="B2:F38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showZeros="0" topLeftCell="A65" zoomScale="110" zoomScaleNormal="110" zoomScaleSheetLayoutView="100" workbookViewId="0">
      <selection activeCell="D77" sqref="D77"/>
    </sheetView>
  </sheetViews>
  <sheetFormatPr defaultRowHeight="15" x14ac:dyDescent="0.25"/>
  <cols>
    <col min="1" max="1" width="6.140625" style="49" customWidth="1"/>
    <col min="2" max="2" width="41.85546875" style="24" customWidth="1"/>
    <col min="3" max="3" width="8.7109375" style="38" customWidth="1"/>
    <col min="4" max="4" width="8.7109375" style="139" customWidth="1"/>
    <col min="5" max="5" width="9.5703125" customWidth="1"/>
    <col min="6" max="6" width="15.5703125" customWidth="1"/>
  </cols>
  <sheetData>
    <row r="1" spans="1:6" ht="30.75" thickBot="1" x14ac:dyDescent="0.3">
      <c r="A1" s="39" t="s">
        <v>0</v>
      </c>
      <c r="B1" s="26" t="s">
        <v>1</v>
      </c>
      <c r="C1" s="25" t="s">
        <v>2</v>
      </c>
      <c r="D1" s="128" t="s">
        <v>3</v>
      </c>
      <c r="E1" s="27" t="s">
        <v>4</v>
      </c>
      <c r="F1" s="27" t="s">
        <v>166</v>
      </c>
    </row>
    <row r="2" spans="1:6" ht="12.75" customHeight="1" x14ac:dyDescent="0.25">
      <c r="A2" s="40"/>
      <c r="B2" s="28"/>
      <c r="C2" s="35"/>
      <c r="D2" s="129"/>
      <c r="E2" s="28"/>
      <c r="F2" s="28"/>
    </row>
    <row r="3" spans="1:6" ht="18" customHeight="1" x14ac:dyDescent="0.3">
      <c r="A3" s="42"/>
      <c r="B3" s="30" t="s">
        <v>65</v>
      </c>
      <c r="C3" s="54"/>
      <c r="D3" s="130"/>
      <c r="E3" s="31"/>
      <c r="F3" s="31"/>
    </row>
    <row r="4" spans="1:6" ht="12" customHeight="1" x14ac:dyDescent="0.25">
      <c r="A4" s="41"/>
      <c r="B4" s="29"/>
      <c r="C4" s="36"/>
      <c r="D4" s="131"/>
      <c r="E4" s="29"/>
      <c r="F4" s="29"/>
    </row>
    <row r="5" spans="1:6" ht="17.25" x14ac:dyDescent="0.3">
      <c r="A5" s="42" t="s">
        <v>5</v>
      </c>
      <c r="B5" s="30" t="s">
        <v>156</v>
      </c>
      <c r="C5" s="54"/>
      <c r="D5" s="130"/>
      <c r="E5" s="31"/>
      <c r="F5" s="31"/>
    </row>
    <row r="6" spans="1:6" x14ac:dyDescent="0.25">
      <c r="A6" s="41"/>
      <c r="B6" s="29"/>
      <c r="C6" s="36"/>
      <c r="D6" s="131"/>
      <c r="E6" s="29"/>
      <c r="F6" s="29"/>
    </row>
    <row r="7" spans="1:6" x14ac:dyDescent="0.25">
      <c r="A7" s="43" t="s">
        <v>6</v>
      </c>
      <c r="B7" s="32" t="s">
        <v>19</v>
      </c>
      <c r="C7" s="54"/>
      <c r="D7" s="130"/>
      <c r="E7" s="31"/>
      <c r="F7" s="31"/>
    </row>
    <row r="8" spans="1:6" ht="11.25" customHeight="1" x14ac:dyDescent="0.25">
      <c r="A8" s="44"/>
      <c r="B8" s="21"/>
      <c r="C8" s="9"/>
      <c r="D8" s="132"/>
      <c r="E8" s="5"/>
      <c r="F8" s="5"/>
    </row>
    <row r="9" spans="1:6" ht="15" customHeight="1" x14ac:dyDescent="0.25">
      <c r="A9" s="17" t="s">
        <v>7</v>
      </c>
      <c r="B9" s="59" t="s">
        <v>20</v>
      </c>
      <c r="C9" s="3" t="s">
        <v>18</v>
      </c>
      <c r="D9" s="6">
        <v>816.45</v>
      </c>
      <c r="E9" s="108"/>
      <c r="F9" s="108">
        <f>D9*E9</f>
        <v>0</v>
      </c>
    </row>
    <row r="10" spans="1:6" ht="105" x14ac:dyDescent="0.25">
      <c r="A10" s="45"/>
      <c r="B10" s="33" t="s">
        <v>155</v>
      </c>
      <c r="C10" s="11"/>
      <c r="D10" s="102"/>
      <c r="E10" s="109"/>
      <c r="F10" s="109"/>
    </row>
    <row r="11" spans="1:6" x14ac:dyDescent="0.25">
      <c r="A11" s="46"/>
      <c r="B11" s="34" t="s">
        <v>21</v>
      </c>
      <c r="C11" s="12"/>
      <c r="D11" s="133"/>
      <c r="E11" s="110"/>
      <c r="F11" s="110"/>
    </row>
    <row r="12" spans="1:6" ht="10.5" customHeight="1" x14ac:dyDescent="0.25">
      <c r="A12" s="17"/>
      <c r="B12" s="20"/>
      <c r="C12" s="3"/>
      <c r="D12" s="7"/>
      <c r="E12" s="111"/>
      <c r="F12" s="111"/>
    </row>
    <row r="13" spans="1:6" ht="15" customHeight="1" x14ac:dyDescent="0.25">
      <c r="A13" s="17" t="s">
        <v>12</v>
      </c>
      <c r="B13" s="65" t="s">
        <v>128</v>
      </c>
      <c r="C13" s="3" t="s">
        <v>50</v>
      </c>
      <c r="D13" s="6">
        <v>1</v>
      </c>
      <c r="E13" s="108"/>
      <c r="F13" s="108">
        <f>D13*E13</f>
        <v>0</v>
      </c>
    </row>
    <row r="14" spans="1:6" ht="33.75" customHeight="1" x14ac:dyDescent="0.25">
      <c r="A14" s="45"/>
      <c r="B14" s="8" t="s">
        <v>154</v>
      </c>
      <c r="C14" s="11"/>
      <c r="D14" s="81"/>
      <c r="E14" s="109"/>
      <c r="F14" s="109"/>
    </row>
    <row r="15" spans="1:6" x14ac:dyDescent="0.25">
      <c r="A15" s="46"/>
      <c r="B15" s="2" t="s">
        <v>49</v>
      </c>
      <c r="C15" s="12"/>
      <c r="D15" s="83"/>
      <c r="E15" s="110"/>
      <c r="F15" s="110"/>
    </row>
    <row r="16" spans="1:6" ht="11.25" customHeight="1" x14ac:dyDescent="0.25">
      <c r="A16" s="45"/>
      <c r="B16" s="18"/>
      <c r="C16" s="11"/>
      <c r="D16" s="81"/>
      <c r="E16" s="109"/>
      <c r="F16" s="109"/>
    </row>
    <row r="17" spans="1:6" x14ac:dyDescent="0.25">
      <c r="A17" s="17" t="s">
        <v>13</v>
      </c>
      <c r="B17" s="66" t="s">
        <v>66</v>
      </c>
      <c r="C17" s="3" t="s">
        <v>17</v>
      </c>
      <c r="D17" s="6">
        <v>33</v>
      </c>
      <c r="E17" s="108"/>
      <c r="F17" s="108">
        <f>D17*E17</f>
        <v>0</v>
      </c>
    </row>
    <row r="18" spans="1:6" ht="60" x14ac:dyDescent="0.25">
      <c r="A18" s="45"/>
      <c r="B18" s="8" t="s">
        <v>153</v>
      </c>
      <c r="C18" s="11"/>
      <c r="D18" s="81"/>
      <c r="E18" s="109"/>
      <c r="F18" s="109"/>
    </row>
    <row r="19" spans="1:6" ht="18" customHeight="1" x14ac:dyDescent="0.25">
      <c r="A19" s="46"/>
      <c r="B19" s="2" t="s">
        <v>67</v>
      </c>
      <c r="C19" s="12"/>
      <c r="D19" s="83"/>
      <c r="E19" s="110"/>
      <c r="F19" s="110"/>
    </row>
    <row r="20" spans="1:6" ht="12" customHeight="1" x14ac:dyDescent="0.25">
      <c r="A20" s="44"/>
      <c r="B20" s="5"/>
      <c r="C20" s="9"/>
      <c r="D20" s="134"/>
      <c r="E20" s="114"/>
      <c r="F20" s="114"/>
    </row>
    <row r="21" spans="1:6" x14ac:dyDescent="0.25">
      <c r="A21" s="17" t="s">
        <v>14</v>
      </c>
      <c r="B21" s="66" t="s">
        <v>51</v>
      </c>
      <c r="C21" s="3"/>
      <c r="D21" s="6"/>
      <c r="E21" s="108"/>
      <c r="F21" s="108"/>
    </row>
    <row r="22" spans="1:6" ht="114" customHeight="1" x14ac:dyDescent="0.25">
      <c r="A22" s="45"/>
      <c r="B22" s="8" t="s">
        <v>152</v>
      </c>
      <c r="C22" s="11"/>
      <c r="D22" s="81"/>
      <c r="E22" s="109"/>
      <c r="F22" s="109"/>
    </row>
    <row r="23" spans="1:6" ht="15" customHeight="1" x14ac:dyDescent="0.25">
      <c r="A23" s="45"/>
      <c r="B23" s="80" t="s">
        <v>52</v>
      </c>
      <c r="C23" s="11"/>
      <c r="D23" s="81"/>
      <c r="E23" s="109"/>
      <c r="F23" s="109"/>
    </row>
    <row r="24" spans="1:6" ht="15" customHeight="1" x14ac:dyDescent="0.25">
      <c r="A24" s="45"/>
      <c r="B24" s="117" t="s">
        <v>139</v>
      </c>
      <c r="C24" s="11" t="s">
        <v>17</v>
      </c>
      <c r="D24" s="81">
        <v>1</v>
      </c>
      <c r="E24" s="112"/>
      <c r="F24" s="112">
        <f t="shared" ref="F24:F34" si="0">D24*E24</f>
        <v>0</v>
      </c>
    </row>
    <row r="25" spans="1:6" ht="15" customHeight="1" x14ac:dyDescent="0.25">
      <c r="A25" s="45"/>
      <c r="B25" s="117" t="s">
        <v>138</v>
      </c>
      <c r="C25" s="11" t="s">
        <v>17</v>
      </c>
      <c r="D25" s="81">
        <v>1</v>
      </c>
      <c r="E25" s="112"/>
      <c r="F25" s="112">
        <f t="shared" si="0"/>
        <v>0</v>
      </c>
    </row>
    <row r="26" spans="1:6" ht="15" customHeight="1" x14ac:dyDescent="0.25">
      <c r="A26" s="45"/>
      <c r="B26" s="117" t="s">
        <v>137</v>
      </c>
      <c r="C26" s="11" t="s">
        <v>17</v>
      </c>
      <c r="D26" s="81">
        <v>0.7</v>
      </c>
      <c r="E26" s="112"/>
      <c r="F26" s="112">
        <f t="shared" si="0"/>
        <v>0</v>
      </c>
    </row>
    <row r="27" spans="1:6" ht="15" customHeight="1" x14ac:dyDescent="0.25">
      <c r="A27" s="45"/>
      <c r="B27" s="117" t="s">
        <v>54</v>
      </c>
      <c r="C27" s="11" t="s">
        <v>17</v>
      </c>
      <c r="D27" s="81">
        <v>72.66</v>
      </c>
      <c r="E27" s="112"/>
      <c r="F27" s="112">
        <f t="shared" si="0"/>
        <v>0</v>
      </c>
    </row>
    <row r="28" spans="1:6" ht="15" customHeight="1" x14ac:dyDescent="0.25">
      <c r="A28" s="45"/>
      <c r="B28" s="117" t="s">
        <v>48</v>
      </c>
      <c r="C28" s="11" t="s">
        <v>17</v>
      </c>
      <c r="D28" s="81">
        <v>71.760000000000005</v>
      </c>
      <c r="E28" s="112"/>
      <c r="F28" s="112">
        <f t="shared" si="0"/>
        <v>0</v>
      </c>
    </row>
    <row r="29" spans="1:6" ht="15" customHeight="1" x14ac:dyDescent="0.25">
      <c r="A29" s="45"/>
      <c r="B29" s="117" t="s">
        <v>47</v>
      </c>
      <c r="C29" s="11" t="s">
        <v>17</v>
      </c>
      <c r="D29" s="81">
        <v>70.56</v>
      </c>
      <c r="E29" s="112"/>
      <c r="F29" s="112">
        <f t="shared" si="0"/>
        <v>0</v>
      </c>
    </row>
    <row r="30" spans="1:6" ht="15" customHeight="1" x14ac:dyDescent="0.25">
      <c r="A30" s="45"/>
      <c r="B30" s="117" t="s">
        <v>68</v>
      </c>
      <c r="C30" s="11" t="s">
        <v>17</v>
      </c>
      <c r="D30" s="81">
        <v>35.28</v>
      </c>
      <c r="E30" s="112"/>
      <c r="F30" s="112">
        <f t="shared" si="0"/>
        <v>0</v>
      </c>
    </row>
    <row r="31" spans="1:6" ht="15" customHeight="1" x14ac:dyDescent="0.25">
      <c r="A31" s="45"/>
      <c r="B31" s="117" t="s">
        <v>53</v>
      </c>
      <c r="C31" s="11" t="s">
        <v>17</v>
      </c>
      <c r="D31" s="81">
        <v>1</v>
      </c>
      <c r="E31" s="112"/>
      <c r="F31" s="112">
        <f t="shared" si="0"/>
        <v>0</v>
      </c>
    </row>
    <row r="32" spans="1:6" ht="15" customHeight="1" x14ac:dyDescent="0.25">
      <c r="A32" s="45"/>
      <c r="B32" s="117" t="s">
        <v>135</v>
      </c>
      <c r="C32" s="11" t="s">
        <v>17</v>
      </c>
      <c r="D32" s="81">
        <v>27.2</v>
      </c>
      <c r="E32" s="112"/>
      <c r="F32" s="112">
        <f t="shared" si="0"/>
        <v>0</v>
      </c>
    </row>
    <row r="33" spans="1:7" ht="15" customHeight="1" x14ac:dyDescent="0.25">
      <c r="A33" s="45"/>
      <c r="B33" s="117" t="s">
        <v>55</v>
      </c>
      <c r="C33" s="11" t="s">
        <v>17</v>
      </c>
      <c r="D33" s="81">
        <v>71.36</v>
      </c>
      <c r="E33" s="112"/>
      <c r="F33" s="112">
        <f t="shared" si="0"/>
        <v>0</v>
      </c>
    </row>
    <row r="34" spans="1:7" ht="15" customHeight="1" x14ac:dyDescent="0.25">
      <c r="A34" s="46"/>
      <c r="B34" s="101" t="s">
        <v>151</v>
      </c>
      <c r="C34" s="12" t="s">
        <v>17</v>
      </c>
      <c r="D34" s="83">
        <v>3.52</v>
      </c>
      <c r="E34" s="113"/>
      <c r="F34" s="113">
        <f t="shared" si="0"/>
        <v>0</v>
      </c>
    </row>
    <row r="35" spans="1:7" ht="15" customHeight="1" x14ac:dyDescent="0.25">
      <c r="A35" s="46"/>
      <c r="B35" s="101"/>
      <c r="C35" s="12"/>
      <c r="D35" s="83"/>
      <c r="E35" s="113"/>
      <c r="F35" s="113"/>
    </row>
    <row r="36" spans="1:7" ht="15" customHeight="1" x14ac:dyDescent="0.25">
      <c r="A36" s="17" t="s">
        <v>24</v>
      </c>
      <c r="B36" s="65" t="s">
        <v>56</v>
      </c>
      <c r="C36" s="3" t="s">
        <v>58</v>
      </c>
      <c r="D36" s="6">
        <v>2.36</v>
      </c>
      <c r="E36" s="108"/>
      <c r="F36" s="108"/>
      <c r="G36" s="140"/>
    </row>
    <row r="37" spans="1:7" ht="92.25" customHeight="1" x14ac:dyDescent="0.25">
      <c r="A37" s="45"/>
      <c r="B37" s="8" t="s">
        <v>57</v>
      </c>
      <c r="C37" s="11"/>
      <c r="D37" s="81"/>
      <c r="E37" s="109"/>
      <c r="F37" s="109"/>
    </row>
    <row r="38" spans="1:7" ht="15" customHeight="1" x14ac:dyDescent="0.25">
      <c r="A38" s="46"/>
      <c r="B38" s="10" t="s">
        <v>59</v>
      </c>
      <c r="C38" s="12"/>
      <c r="D38" s="83"/>
      <c r="E38" s="110"/>
      <c r="F38" s="110"/>
    </row>
    <row r="39" spans="1:7" ht="15" customHeight="1" x14ac:dyDescent="0.25">
      <c r="A39" s="45"/>
      <c r="B39" s="80"/>
      <c r="C39" s="11"/>
      <c r="D39" s="81"/>
      <c r="E39" s="109"/>
      <c r="F39" s="109"/>
    </row>
    <row r="40" spans="1:7" ht="15" customHeight="1" x14ac:dyDescent="0.25">
      <c r="A40" s="17" t="s">
        <v>27</v>
      </c>
      <c r="B40" s="65" t="s">
        <v>25</v>
      </c>
      <c r="C40" s="3" t="s">
        <v>18</v>
      </c>
      <c r="D40" s="6">
        <v>479.81</v>
      </c>
      <c r="E40" s="108"/>
      <c r="F40" s="108">
        <f>D40*E40</f>
        <v>0</v>
      </c>
    </row>
    <row r="41" spans="1:7" ht="48.75" customHeight="1" x14ac:dyDescent="0.25">
      <c r="A41" s="45"/>
      <c r="B41" s="82" t="s">
        <v>150</v>
      </c>
      <c r="C41" s="11"/>
      <c r="D41" s="81"/>
      <c r="E41" s="109"/>
      <c r="F41" s="109"/>
    </row>
    <row r="42" spans="1:7" ht="15" customHeight="1" x14ac:dyDescent="0.25">
      <c r="A42" s="46"/>
      <c r="B42" s="10" t="s">
        <v>26</v>
      </c>
      <c r="C42" s="12"/>
      <c r="D42" s="83"/>
      <c r="E42" s="110"/>
      <c r="F42" s="110"/>
    </row>
    <row r="43" spans="1:7" ht="15" customHeight="1" x14ac:dyDescent="0.25">
      <c r="A43" s="46"/>
      <c r="B43" s="10"/>
      <c r="C43" s="12"/>
      <c r="D43" s="83"/>
      <c r="E43" s="110"/>
      <c r="F43" s="110"/>
    </row>
    <row r="44" spans="1:7" ht="15" customHeight="1" x14ac:dyDescent="0.25">
      <c r="A44" s="17" t="s">
        <v>28</v>
      </c>
      <c r="B44" s="65" t="s">
        <v>132</v>
      </c>
      <c r="C44" s="3" t="s">
        <v>17</v>
      </c>
      <c r="D44" s="6">
        <v>2</v>
      </c>
      <c r="E44" s="108"/>
      <c r="F44" s="108">
        <f>D44*E44</f>
        <v>0</v>
      </c>
    </row>
    <row r="45" spans="1:7" ht="64.5" customHeight="1" x14ac:dyDescent="0.25">
      <c r="A45" s="45"/>
      <c r="B45" s="8" t="s">
        <v>149</v>
      </c>
      <c r="C45" s="11"/>
      <c r="D45" s="81"/>
      <c r="E45" s="109"/>
      <c r="F45" s="109"/>
    </row>
    <row r="46" spans="1:7" ht="15" customHeight="1" x14ac:dyDescent="0.25">
      <c r="A46" s="46"/>
      <c r="B46" s="10" t="s">
        <v>148</v>
      </c>
      <c r="C46" s="12"/>
      <c r="D46" s="83"/>
      <c r="E46" s="110"/>
      <c r="F46" s="110"/>
    </row>
    <row r="47" spans="1:7" ht="15" customHeight="1" x14ac:dyDescent="0.25">
      <c r="A47" s="45"/>
      <c r="B47" s="80"/>
      <c r="C47" s="11"/>
      <c r="D47" s="81"/>
      <c r="E47" s="109"/>
      <c r="F47" s="109"/>
    </row>
    <row r="48" spans="1:7" ht="15" customHeight="1" x14ac:dyDescent="0.25">
      <c r="A48" s="17" t="s">
        <v>60</v>
      </c>
      <c r="B48" s="65" t="s">
        <v>147</v>
      </c>
      <c r="C48" s="3" t="s">
        <v>18</v>
      </c>
      <c r="D48" s="6">
        <v>20</v>
      </c>
      <c r="E48" s="108"/>
      <c r="F48" s="108">
        <f>D48*E48</f>
        <v>0</v>
      </c>
    </row>
    <row r="49" spans="1:6" ht="153" customHeight="1" x14ac:dyDescent="0.25">
      <c r="A49" s="45"/>
      <c r="B49" s="8" t="s">
        <v>146</v>
      </c>
      <c r="C49" s="11"/>
      <c r="D49" s="81"/>
      <c r="E49" s="109"/>
      <c r="F49" s="109"/>
    </row>
    <row r="50" spans="1:6" ht="15" customHeight="1" x14ac:dyDescent="0.25">
      <c r="A50" s="46"/>
      <c r="B50" s="10" t="s">
        <v>145</v>
      </c>
      <c r="C50" s="12"/>
      <c r="D50" s="83"/>
      <c r="E50" s="110"/>
      <c r="F50" s="110"/>
    </row>
    <row r="51" spans="1:6" ht="15" customHeight="1" x14ac:dyDescent="0.25">
      <c r="A51" s="45"/>
      <c r="B51" s="18"/>
      <c r="C51" s="11"/>
      <c r="D51" s="81"/>
      <c r="E51" s="112"/>
      <c r="F51" s="112"/>
    </row>
    <row r="52" spans="1:6" x14ac:dyDescent="0.25">
      <c r="A52" s="47"/>
      <c r="B52" s="32" t="s">
        <v>29</v>
      </c>
      <c r="C52" s="37"/>
      <c r="D52" s="135"/>
      <c r="E52" s="125"/>
      <c r="F52" s="88">
        <f>SUM(F9:F51)</f>
        <v>0</v>
      </c>
    </row>
    <row r="53" spans="1:6" x14ac:dyDescent="0.25">
      <c r="A53" s="45"/>
      <c r="B53" s="22"/>
      <c r="C53" s="11"/>
      <c r="D53" s="81"/>
      <c r="E53" s="109"/>
      <c r="F53" s="89"/>
    </row>
    <row r="54" spans="1:6" x14ac:dyDescent="0.25">
      <c r="A54" s="48" t="s">
        <v>8</v>
      </c>
      <c r="B54" s="32" t="s">
        <v>30</v>
      </c>
      <c r="C54" s="37"/>
      <c r="D54" s="135"/>
      <c r="E54" s="125"/>
      <c r="F54" s="88"/>
    </row>
    <row r="55" spans="1:6" x14ac:dyDescent="0.25">
      <c r="A55" s="46"/>
      <c r="B55" s="23"/>
      <c r="C55" s="12"/>
      <c r="D55" s="83"/>
      <c r="E55" s="110"/>
      <c r="F55" s="90"/>
    </row>
    <row r="56" spans="1:6" ht="14.25" customHeight="1" x14ac:dyDescent="0.25">
      <c r="A56" s="50" t="s">
        <v>10</v>
      </c>
      <c r="B56" s="59" t="s">
        <v>144</v>
      </c>
      <c r="C56" s="3" t="s">
        <v>16</v>
      </c>
      <c r="D56" s="6">
        <v>20</v>
      </c>
      <c r="E56" s="108"/>
      <c r="F56" s="108">
        <f>D56*E56</f>
        <v>0</v>
      </c>
    </row>
    <row r="57" spans="1:6" ht="120" x14ac:dyDescent="0.25">
      <c r="A57" s="41"/>
      <c r="B57" s="118" t="s">
        <v>143</v>
      </c>
      <c r="C57" s="36"/>
      <c r="D57" s="62"/>
      <c r="E57" s="94"/>
      <c r="F57" s="91"/>
    </row>
    <row r="58" spans="1:6" ht="14.25" customHeight="1" x14ac:dyDescent="0.25">
      <c r="A58" s="52"/>
      <c r="B58" s="2" t="s">
        <v>142</v>
      </c>
      <c r="C58" s="55"/>
      <c r="D58" s="64"/>
      <c r="E58" s="95"/>
      <c r="F58" s="92"/>
    </row>
    <row r="59" spans="1:6" ht="15" customHeight="1" x14ac:dyDescent="0.25">
      <c r="A59" s="84"/>
      <c r="B59" s="5"/>
      <c r="C59" s="85"/>
      <c r="D59" s="136"/>
      <c r="E59" s="126"/>
      <c r="F59" s="93"/>
    </row>
    <row r="60" spans="1:6" ht="15" customHeight="1" x14ac:dyDescent="0.25">
      <c r="A60" s="50" t="s">
        <v>31</v>
      </c>
      <c r="B60" s="59" t="s">
        <v>36</v>
      </c>
      <c r="C60" s="3" t="s">
        <v>16</v>
      </c>
      <c r="D60" s="6">
        <v>479.81</v>
      </c>
      <c r="E60" s="108"/>
      <c r="F60" s="108">
        <f>D60*E60</f>
        <v>0</v>
      </c>
    </row>
    <row r="61" spans="1:6" ht="93" customHeight="1" x14ac:dyDescent="0.25">
      <c r="A61" s="41"/>
      <c r="B61" s="87" t="s">
        <v>141</v>
      </c>
      <c r="C61" s="36"/>
      <c r="D61" s="62"/>
      <c r="E61" s="94"/>
      <c r="F61" s="91"/>
    </row>
    <row r="62" spans="1:6" ht="15" customHeight="1" x14ac:dyDescent="0.25">
      <c r="A62" s="52"/>
      <c r="B62" s="34" t="s">
        <v>61</v>
      </c>
      <c r="C62" s="55"/>
      <c r="D62" s="64"/>
      <c r="E62" s="95"/>
      <c r="F62" s="92"/>
    </row>
    <row r="63" spans="1:6" ht="15" customHeight="1" x14ac:dyDescent="0.25">
      <c r="A63" s="84"/>
      <c r="B63" s="86"/>
      <c r="C63" s="85"/>
      <c r="D63" s="136"/>
      <c r="E63" s="126"/>
      <c r="F63" s="93"/>
    </row>
    <row r="64" spans="1:6" ht="15" customHeight="1" x14ac:dyDescent="0.25">
      <c r="A64" s="50" t="s">
        <v>32</v>
      </c>
      <c r="B64" s="59" t="s">
        <v>63</v>
      </c>
      <c r="C64" s="3" t="s">
        <v>58</v>
      </c>
      <c r="D64" s="6">
        <v>2.36</v>
      </c>
      <c r="E64" s="108"/>
      <c r="F64" s="108">
        <f>D64*E64</f>
        <v>0</v>
      </c>
    </row>
    <row r="65" spans="1:6" ht="95.25" customHeight="1" x14ac:dyDescent="0.25">
      <c r="A65" s="41"/>
      <c r="B65" s="87" t="s">
        <v>64</v>
      </c>
      <c r="C65" s="36"/>
      <c r="D65" s="62"/>
      <c r="E65" s="94"/>
      <c r="F65" s="91"/>
    </row>
    <row r="66" spans="1:6" ht="15" customHeight="1" x14ac:dyDescent="0.25">
      <c r="A66" s="52"/>
      <c r="B66" s="34" t="s">
        <v>62</v>
      </c>
      <c r="C66" s="55"/>
      <c r="D66" s="64"/>
      <c r="E66" s="95"/>
      <c r="F66" s="92"/>
    </row>
    <row r="67" spans="1:6" ht="15" customHeight="1" x14ac:dyDescent="0.25">
      <c r="A67" s="50"/>
      <c r="B67" s="103"/>
      <c r="C67" s="104"/>
      <c r="D67" s="51"/>
      <c r="E67" s="127"/>
      <c r="F67" s="105"/>
    </row>
    <row r="68" spans="1:6" x14ac:dyDescent="0.25">
      <c r="A68" s="17" t="s">
        <v>33</v>
      </c>
      <c r="B68" s="66" t="s">
        <v>22</v>
      </c>
      <c r="C68" s="3"/>
      <c r="D68" s="6"/>
      <c r="E68" s="108"/>
      <c r="F68" s="108"/>
    </row>
    <row r="69" spans="1:6" ht="137.25" customHeight="1" x14ac:dyDescent="0.25">
      <c r="A69" s="45"/>
      <c r="B69" s="8" t="s">
        <v>140</v>
      </c>
      <c r="C69" s="11"/>
      <c r="D69" s="81"/>
      <c r="E69" s="109"/>
      <c r="F69" s="109"/>
    </row>
    <row r="70" spans="1:6" ht="15" customHeight="1" x14ac:dyDescent="0.25">
      <c r="A70" s="45"/>
      <c r="B70" s="80" t="s">
        <v>23</v>
      </c>
      <c r="C70" s="11"/>
      <c r="D70" s="81"/>
      <c r="E70" s="109"/>
      <c r="F70" s="109"/>
    </row>
    <row r="71" spans="1:6" ht="15" customHeight="1" x14ac:dyDescent="0.25">
      <c r="A71" s="45"/>
      <c r="B71" s="117" t="s">
        <v>139</v>
      </c>
      <c r="C71" s="11" t="s">
        <v>17</v>
      </c>
      <c r="D71" s="81">
        <v>1</v>
      </c>
      <c r="E71" s="112"/>
      <c r="F71" s="112">
        <f t="shared" ref="F71:F81" si="1">D71*E71</f>
        <v>0</v>
      </c>
    </row>
    <row r="72" spans="1:6" ht="15" customHeight="1" x14ac:dyDescent="0.25">
      <c r="A72" s="45"/>
      <c r="B72" s="117" t="s">
        <v>138</v>
      </c>
      <c r="C72" s="11" t="s">
        <v>17</v>
      </c>
      <c r="D72" s="81">
        <v>1</v>
      </c>
      <c r="E72" s="112"/>
      <c r="F72" s="112">
        <f t="shared" si="1"/>
        <v>0</v>
      </c>
    </row>
    <row r="73" spans="1:6" ht="15" customHeight="1" x14ac:dyDescent="0.25">
      <c r="A73" s="45"/>
      <c r="B73" s="117" t="s">
        <v>137</v>
      </c>
      <c r="C73" s="11" t="s">
        <v>17</v>
      </c>
      <c r="D73" s="81">
        <v>0.7</v>
      </c>
      <c r="E73" s="112"/>
      <c r="F73" s="112">
        <f t="shared" si="1"/>
        <v>0</v>
      </c>
    </row>
    <row r="74" spans="1:6" ht="15" customHeight="1" x14ac:dyDescent="0.25">
      <c r="A74" s="45"/>
      <c r="B74" s="117" t="s">
        <v>54</v>
      </c>
      <c r="C74" s="11" t="s">
        <v>17</v>
      </c>
      <c r="D74" s="81">
        <v>72.66</v>
      </c>
      <c r="E74" s="112"/>
      <c r="F74" s="112">
        <f t="shared" si="1"/>
        <v>0</v>
      </c>
    </row>
    <row r="75" spans="1:6" ht="15" customHeight="1" x14ac:dyDescent="0.25">
      <c r="A75" s="45"/>
      <c r="B75" s="117" t="s">
        <v>48</v>
      </c>
      <c r="C75" s="11" t="s">
        <v>17</v>
      </c>
      <c r="D75" s="81">
        <v>71.760000000000005</v>
      </c>
      <c r="E75" s="112"/>
      <c r="F75" s="112">
        <f t="shared" si="1"/>
        <v>0</v>
      </c>
    </row>
    <row r="76" spans="1:6" ht="15" customHeight="1" x14ac:dyDescent="0.25">
      <c r="A76" s="45"/>
      <c r="B76" s="117" t="s">
        <v>47</v>
      </c>
      <c r="C76" s="11" t="s">
        <v>17</v>
      </c>
      <c r="D76" s="81">
        <v>70.56</v>
      </c>
      <c r="E76" s="112"/>
      <c r="F76" s="112">
        <f t="shared" si="1"/>
        <v>0</v>
      </c>
    </row>
    <row r="77" spans="1:6" ht="15" customHeight="1" x14ac:dyDescent="0.25">
      <c r="A77" s="45"/>
      <c r="B77" s="117" t="s">
        <v>136</v>
      </c>
      <c r="C77" s="11" t="s">
        <v>17</v>
      </c>
      <c r="D77" s="81">
        <v>35.28</v>
      </c>
      <c r="E77" s="112"/>
      <c r="F77" s="112">
        <f t="shared" si="1"/>
        <v>0</v>
      </c>
    </row>
    <row r="78" spans="1:6" ht="15" customHeight="1" x14ac:dyDescent="0.25">
      <c r="A78" s="45"/>
      <c r="B78" s="117" t="s">
        <v>53</v>
      </c>
      <c r="C78" s="11" t="s">
        <v>17</v>
      </c>
      <c r="D78" s="81">
        <v>1</v>
      </c>
      <c r="E78" s="112"/>
      <c r="F78" s="112">
        <f t="shared" si="1"/>
        <v>0</v>
      </c>
    </row>
    <row r="79" spans="1:6" ht="15" customHeight="1" x14ac:dyDescent="0.25">
      <c r="A79" s="45"/>
      <c r="B79" s="117" t="s">
        <v>135</v>
      </c>
      <c r="C79" s="11" t="s">
        <v>17</v>
      </c>
      <c r="D79" s="81">
        <v>27.2</v>
      </c>
      <c r="E79" s="112"/>
      <c r="F79" s="112">
        <f t="shared" si="1"/>
        <v>0</v>
      </c>
    </row>
    <row r="80" spans="1:6" ht="15" customHeight="1" x14ac:dyDescent="0.25">
      <c r="A80" s="45"/>
      <c r="B80" s="117" t="s">
        <v>55</v>
      </c>
      <c r="C80" s="11" t="s">
        <v>17</v>
      </c>
      <c r="D80" s="81">
        <v>71.36</v>
      </c>
      <c r="E80" s="112"/>
      <c r="F80" s="112">
        <f t="shared" si="1"/>
        <v>0</v>
      </c>
    </row>
    <row r="81" spans="1:6" ht="15" customHeight="1" x14ac:dyDescent="0.25">
      <c r="A81" s="46"/>
      <c r="B81" s="101" t="s">
        <v>134</v>
      </c>
      <c r="C81" s="12" t="s">
        <v>17</v>
      </c>
      <c r="D81" s="83">
        <v>3.52</v>
      </c>
      <c r="E81" s="113"/>
      <c r="F81" s="113">
        <f t="shared" si="1"/>
        <v>0</v>
      </c>
    </row>
    <row r="82" spans="1:6" ht="15" customHeight="1" x14ac:dyDescent="0.25">
      <c r="A82" s="46"/>
      <c r="B82" s="19"/>
      <c r="C82" s="12"/>
      <c r="D82" s="83"/>
      <c r="E82" s="110"/>
      <c r="F82" s="110"/>
    </row>
    <row r="83" spans="1:6" x14ac:dyDescent="0.25">
      <c r="A83" s="50" t="s">
        <v>34</v>
      </c>
      <c r="B83" s="59" t="s">
        <v>66</v>
      </c>
      <c r="C83" s="3" t="s">
        <v>17</v>
      </c>
      <c r="D83" s="6">
        <v>33</v>
      </c>
      <c r="E83" s="108"/>
      <c r="F83" s="108">
        <f>D83*E83</f>
        <v>0</v>
      </c>
    </row>
    <row r="84" spans="1:6" ht="67.5" customHeight="1" x14ac:dyDescent="0.25">
      <c r="A84" s="56"/>
      <c r="B84" s="79" t="s">
        <v>133</v>
      </c>
      <c r="C84" s="57"/>
      <c r="D84" s="62"/>
      <c r="E84" s="94"/>
      <c r="F84" s="94"/>
    </row>
    <row r="85" spans="1:6" x14ac:dyDescent="0.25">
      <c r="A85" s="52"/>
      <c r="B85" s="34" t="s">
        <v>69</v>
      </c>
      <c r="C85" s="55"/>
      <c r="D85" s="64"/>
      <c r="E85" s="95"/>
      <c r="F85" s="95"/>
    </row>
    <row r="86" spans="1:6" x14ac:dyDescent="0.25">
      <c r="A86" s="52"/>
      <c r="B86" s="34"/>
      <c r="C86" s="55"/>
      <c r="D86" s="64"/>
      <c r="E86" s="95"/>
      <c r="F86" s="95"/>
    </row>
    <row r="87" spans="1:6" x14ac:dyDescent="0.25">
      <c r="A87" s="50" t="s">
        <v>35</v>
      </c>
      <c r="B87" s="59" t="s">
        <v>132</v>
      </c>
      <c r="C87" s="3" t="s">
        <v>17</v>
      </c>
      <c r="D87" s="6">
        <v>2</v>
      </c>
      <c r="E87" s="108"/>
      <c r="F87" s="108">
        <f>D87*E87</f>
        <v>0</v>
      </c>
    </row>
    <row r="88" spans="1:6" ht="90" x14ac:dyDescent="0.25">
      <c r="A88" s="41"/>
      <c r="B88" s="87" t="s">
        <v>131</v>
      </c>
      <c r="C88" s="36"/>
      <c r="D88" s="62"/>
      <c r="E88" s="94"/>
      <c r="F88" s="94"/>
    </row>
    <row r="89" spans="1:6" x14ac:dyDescent="0.25">
      <c r="A89" s="52"/>
      <c r="B89" s="34" t="s">
        <v>130</v>
      </c>
      <c r="C89" s="55"/>
      <c r="D89" s="64"/>
      <c r="E89" s="95"/>
      <c r="F89" s="95"/>
    </row>
    <row r="90" spans="1:6" x14ac:dyDescent="0.25">
      <c r="A90" s="52"/>
      <c r="B90" s="34"/>
      <c r="C90" s="55"/>
      <c r="D90" s="64"/>
      <c r="E90" s="95"/>
      <c r="F90" s="95"/>
    </row>
    <row r="91" spans="1:6" x14ac:dyDescent="0.25">
      <c r="A91" s="41" t="s">
        <v>37</v>
      </c>
      <c r="B91" s="106" t="s">
        <v>129</v>
      </c>
      <c r="C91" s="3" t="s">
        <v>16</v>
      </c>
      <c r="D91" s="6">
        <v>0.65</v>
      </c>
      <c r="E91" s="108"/>
      <c r="F91" s="108">
        <f>D91*E91</f>
        <v>0</v>
      </c>
    </row>
    <row r="92" spans="1:6" ht="60" x14ac:dyDescent="0.25">
      <c r="A92" s="41"/>
      <c r="B92" s="87" t="s">
        <v>71</v>
      </c>
      <c r="C92" s="36"/>
      <c r="D92" s="62"/>
      <c r="E92" s="94"/>
      <c r="F92" s="94"/>
    </row>
    <row r="93" spans="1:6" x14ac:dyDescent="0.25">
      <c r="A93" s="52"/>
      <c r="B93" s="34" t="s">
        <v>70</v>
      </c>
      <c r="C93" s="55"/>
      <c r="D93" s="64"/>
      <c r="E93" s="95"/>
      <c r="F93" s="95"/>
    </row>
    <row r="94" spans="1:6" x14ac:dyDescent="0.25">
      <c r="A94" s="52"/>
      <c r="B94" s="34"/>
      <c r="C94" s="55"/>
      <c r="D94" s="64"/>
      <c r="E94" s="95"/>
      <c r="F94" s="95"/>
    </row>
    <row r="95" spans="1:6" x14ac:dyDescent="0.25">
      <c r="A95" s="50" t="s">
        <v>38</v>
      </c>
      <c r="B95" s="59" t="s">
        <v>128</v>
      </c>
      <c r="C95" s="3" t="s">
        <v>50</v>
      </c>
      <c r="D95" s="6">
        <v>1</v>
      </c>
      <c r="E95" s="108"/>
      <c r="F95" s="108">
        <f>D95*E95</f>
        <v>0</v>
      </c>
    </row>
    <row r="96" spans="1:6" ht="54" customHeight="1" x14ac:dyDescent="0.25">
      <c r="A96" s="41"/>
      <c r="B96" s="87" t="s">
        <v>127</v>
      </c>
      <c r="C96" s="36"/>
      <c r="D96" s="62"/>
      <c r="E96" s="94"/>
      <c r="F96" s="94"/>
    </row>
    <row r="97" spans="1:6" x14ac:dyDescent="0.25">
      <c r="A97" s="52"/>
      <c r="B97" s="34" t="s">
        <v>49</v>
      </c>
      <c r="C97" s="55"/>
      <c r="D97" s="64"/>
      <c r="E97" s="95"/>
      <c r="F97" s="95"/>
    </row>
    <row r="98" spans="1:6" x14ac:dyDescent="0.25">
      <c r="A98" s="41"/>
      <c r="B98" s="29"/>
      <c r="C98" s="36"/>
      <c r="D98" s="62"/>
      <c r="E98" s="94"/>
      <c r="F98" s="94"/>
    </row>
    <row r="99" spans="1:6" x14ac:dyDescent="0.25">
      <c r="A99" s="50" t="s">
        <v>105</v>
      </c>
      <c r="B99" s="59" t="s">
        <v>126</v>
      </c>
      <c r="C99" s="3" t="s">
        <v>18</v>
      </c>
      <c r="D99" s="6">
        <v>459.81</v>
      </c>
      <c r="E99" s="108"/>
      <c r="F99" s="108">
        <f>D99*E99</f>
        <v>0</v>
      </c>
    </row>
    <row r="100" spans="1:6" ht="60" x14ac:dyDescent="0.25">
      <c r="A100" s="41"/>
      <c r="B100" s="87" t="s">
        <v>125</v>
      </c>
      <c r="C100" s="36"/>
      <c r="D100" s="62"/>
      <c r="E100" s="94"/>
      <c r="F100" s="94"/>
    </row>
    <row r="101" spans="1:6" x14ac:dyDescent="0.25">
      <c r="A101" s="52"/>
      <c r="B101" s="34" t="s">
        <v>26</v>
      </c>
      <c r="C101" s="55"/>
      <c r="D101" s="64"/>
      <c r="E101" s="95"/>
      <c r="F101" s="95"/>
    </row>
    <row r="102" spans="1:6" x14ac:dyDescent="0.25">
      <c r="A102" s="41"/>
      <c r="B102" s="29"/>
      <c r="C102" s="36"/>
      <c r="D102" s="62"/>
      <c r="E102" s="94"/>
      <c r="F102" s="94"/>
    </row>
    <row r="103" spans="1:6" s="116" customFormat="1" x14ac:dyDescent="0.25">
      <c r="A103" s="50" t="s">
        <v>167</v>
      </c>
      <c r="B103" s="59" t="s">
        <v>123</v>
      </c>
      <c r="C103" s="3" t="s">
        <v>18</v>
      </c>
      <c r="D103" s="6">
        <v>479.81</v>
      </c>
      <c r="E103" s="108"/>
      <c r="F103" s="108">
        <f>D103*E103</f>
        <v>0</v>
      </c>
    </row>
    <row r="104" spans="1:6" ht="90" x14ac:dyDescent="0.25">
      <c r="A104" s="41"/>
      <c r="B104" s="87" t="s">
        <v>122</v>
      </c>
      <c r="C104" s="36"/>
      <c r="D104" s="62"/>
      <c r="E104" s="94"/>
      <c r="F104" s="94"/>
    </row>
    <row r="105" spans="1:6" s="115" customFormat="1" x14ac:dyDescent="0.25">
      <c r="A105" s="52"/>
      <c r="B105" s="34" t="s">
        <v>109</v>
      </c>
      <c r="C105" s="55"/>
      <c r="D105" s="64"/>
      <c r="E105" s="95"/>
      <c r="F105" s="95"/>
    </row>
    <row r="106" spans="1:6" x14ac:dyDescent="0.25">
      <c r="A106" s="41"/>
      <c r="B106" s="29"/>
      <c r="C106" s="36"/>
      <c r="D106" s="62"/>
      <c r="E106" s="94"/>
      <c r="F106" s="94"/>
    </row>
    <row r="107" spans="1:6" x14ac:dyDescent="0.25">
      <c r="A107" s="50" t="s">
        <v>124</v>
      </c>
      <c r="B107" s="59" t="s">
        <v>120</v>
      </c>
      <c r="C107" s="3" t="s">
        <v>18</v>
      </c>
      <c r="D107" s="6">
        <v>479.81</v>
      </c>
      <c r="E107" s="108"/>
      <c r="F107" s="108">
        <f>D107*E107</f>
        <v>0</v>
      </c>
    </row>
    <row r="108" spans="1:6" ht="90" x14ac:dyDescent="0.25">
      <c r="A108" s="41"/>
      <c r="B108" s="87" t="s">
        <v>119</v>
      </c>
      <c r="C108" s="36"/>
      <c r="D108" s="62"/>
      <c r="E108" s="94"/>
      <c r="F108" s="94"/>
    </row>
    <row r="109" spans="1:6" x14ac:dyDescent="0.25">
      <c r="A109" s="52"/>
      <c r="B109" s="34" t="s">
        <v>109</v>
      </c>
      <c r="C109" s="55"/>
      <c r="D109" s="64"/>
      <c r="E109" s="95"/>
      <c r="F109" s="95"/>
    </row>
    <row r="110" spans="1:6" x14ac:dyDescent="0.25">
      <c r="A110" s="41"/>
      <c r="B110" s="29"/>
      <c r="C110" s="36"/>
      <c r="D110" s="62"/>
      <c r="E110" s="94"/>
      <c r="F110" s="94"/>
    </row>
    <row r="111" spans="1:6" x14ac:dyDescent="0.25">
      <c r="A111" s="50" t="s">
        <v>121</v>
      </c>
      <c r="B111" s="59" t="s">
        <v>117</v>
      </c>
      <c r="C111" s="3" t="s">
        <v>18</v>
      </c>
      <c r="D111" s="6">
        <v>479.81</v>
      </c>
      <c r="E111" s="108"/>
      <c r="F111" s="108">
        <f>D111*E111</f>
        <v>0</v>
      </c>
    </row>
    <row r="112" spans="1:6" ht="60" x14ac:dyDescent="0.25">
      <c r="A112" s="41"/>
      <c r="B112" s="87" t="s">
        <v>116</v>
      </c>
      <c r="C112" s="36"/>
      <c r="D112" s="62"/>
      <c r="E112" s="94"/>
      <c r="F112" s="94"/>
    </row>
    <row r="113" spans="1:6" x14ac:dyDescent="0.25">
      <c r="A113" s="52"/>
      <c r="B113" s="34" t="s">
        <v>109</v>
      </c>
      <c r="C113" s="55"/>
      <c r="D113" s="64"/>
      <c r="E113" s="95"/>
      <c r="F113" s="95"/>
    </row>
    <row r="114" spans="1:6" x14ac:dyDescent="0.25">
      <c r="A114" s="41"/>
      <c r="B114" s="29"/>
      <c r="C114" s="36"/>
      <c r="D114" s="62"/>
      <c r="E114" s="94"/>
      <c r="F114" s="94"/>
    </row>
    <row r="115" spans="1:6" x14ac:dyDescent="0.25">
      <c r="A115" s="50" t="s">
        <v>118</v>
      </c>
      <c r="B115" s="59" t="s">
        <v>114</v>
      </c>
      <c r="C115" s="3" t="s">
        <v>17</v>
      </c>
      <c r="D115" s="6">
        <v>352.8</v>
      </c>
      <c r="E115" s="108"/>
      <c r="F115" s="108">
        <f>D115*E115</f>
        <v>0</v>
      </c>
    </row>
    <row r="116" spans="1:6" ht="108.75" customHeight="1" x14ac:dyDescent="0.25">
      <c r="A116" s="41"/>
      <c r="B116" s="87" t="s">
        <v>113</v>
      </c>
      <c r="C116" s="36"/>
      <c r="D116" s="62"/>
      <c r="E116" s="94"/>
      <c r="F116" s="94"/>
    </row>
    <row r="117" spans="1:6" x14ac:dyDescent="0.25">
      <c r="A117" s="52"/>
      <c r="B117" s="34" t="s">
        <v>112</v>
      </c>
      <c r="C117" s="55"/>
      <c r="D117" s="64"/>
      <c r="E117" s="95"/>
      <c r="F117" s="95"/>
    </row>
    <row r="118" spans="1:6" x14ac:dyDescent="0.25">
      <c r="A118" s="41"/>
      <c r="B118" s="29"/>
      <c r="C118" s="36"/>
      <c r="D118" s="62"/>
      <c r="E118" s="94"/>
      <c r="F118" s="94"/>
    </row>
    <row r="119" spans="1:6" x14ac:dyDescent="0.25">
      <c r="A119" s="50" t="s">
        <v>115</v>
      </c>
      <c r="B119" s="59" t="s">
        <v>111</v>
      </c>
      <c r="C119" s="3" t="s">
        <v>18</v>
      </c>
      <c r="D119" s="6">
        <v>479.81</v>
      </c>
      <c r="E119" s="108"/>
      <c r="F119" s="108">
        <f>D119*E119</f>
        <v>0</v>
      </c>
    </row>
    <row r="120" spans="1:6" ht="45" x14ac:dyDescent="0.25">
      <c r="A120" s="41"/>
      <c r="B120" s="87" t="s">
        <v>110</v>
      </c>
      <c r="C120" s="36"/>
      <c r="D120" s="62"/>
      <c r="E120" s="94"/>
      <c r="F120" s="94"/>
    </row>
    <row r="121" spans="1:6" x14ac:dyDescent="0.25">
      <c r="A121" s="52"/>
      <c r="B121" s="34" t="s">
        <v>109</v>
      </c>
      <c r="C121" s="55"/>
      <c r="D121" s="64"/>
      <c r="E121" s="95"/>
      <c r="F121" s="95"/>
    </row>
    <row r="122" spans="1:6" x14ac:dyDescent="0.25">
      <c r="A122" s="41"/>
      <c r="B122" s="29"/>
      <c r="C122" s="36"/>
      <c r="D122" s="62"/>
      <c r="E122" s="94"/>
      <c r="F122" s="94"/>
    </row>
    <row r="123" spans="1:6" x14ac:dyDescent="0.25">
      <c r="A123" s="53"/>
      <c r="B123" s="32" t="s">
        <v>39</v>
      </c>
      <c r="C123" s="54"/>
      <c r="D123" s="137"/>
      <c r="E123" s="97"/>
      <c r="F123" s="98">
        <f>SUM(F56:F122)</f>
        <v>0</v>
      </c>
    </row>
    <row r="124" spans="1:6" x14ac:dyDescent="0.25">
      <c r="A124" s="41"/>
      <c r="B124" s="29"/>
      <c r="C124" s="36"/>
      <c r="D124" s="62"/>
      <c r="E124" s="94"/>
      <c r="F124" s="94"/>
    </row>
    <row r="125" spans="1:6" x14ac:dyDescent="0.25">
      <c r="A125" s="43" t="s">
        <v>9</v>
      </c>
      <c r="B125" s="32" t="s">
        <v>40</v>
      </c>
      <c r="C125" s="54"/>
      <c r="D125" s="137"/>
      <c r="E125" s="97"/>
      <c r="F125" s="97"/>
    </row>
    <row r="126" spans="1:6" x14ac:dyDescent="0.25">
      <c r="A126" s="41"/>
      <c r="B126" s="29"/>
      <c r="C126" s="36"/>
      <c r="D126" s="62"/>
      <c r="E126" s="94"/>
      <c r="F126" s="94"/>
    </row>
    <row r="127" spans="1:6" ht="17.25" x14ac:dyDescent="0.25">
      <c r="A127" s="58" t="s">
        <v>11</v>
      </c>
      <c r="B127" s="59" t="s">
        <v>41</v>
      </c>
      <c r="C127" s="51" t="s">
        <v>45</v>
      </c>
      <c r="D127" s="51">
        <v>160.58000000000001</v>
      </c>
      <c r="E127" s="96"/>
      <c r="F127" s="96">
        <f>D127*E127</f>
        <v>0</v>
      </c>
    </row>
    <row r="128" spans="1:6" ht="48" customHeight="1" x14ac:dyDescent="0.25">
      <c r="A128" s="60"/>
      <c r="B128" s="61" t="s">
        <v>42</v>
      </c>
      <c r="C128" s="62"/>
      <c r="D128" s="62"/>
      <c r="E128" s="77"/>
      <c r="F128" s="77"/>
    </row>
    <row r="129" spans="1:6" ht="17.25" x14ac:dyDescent="0.25">
      <c r="A129" s="63"/>
      <c r="B129" s="34" t="s">
        <v>46</v>
      </c>
      <c r="C129" s="64"/>
      <c r="D129" s="64"/>
      <c r="E129" s="78"/>
      <c r="F129" s="78"/>
    </row>
    <row r="130" spans="1:6" x14ac:dyDescent="0.25">
      <c r="A130" s="60"/>
      <c r="B130" s="29"/>
      <c r="C130" s="62"/>
      <c r="D130" s="62"/>
      <c r="E130" s="62"/>
      <c r="F130" s="77"/>
    </row>
    <row r="131" spans="1:6" x14ac:dyDescent="0.25">
      <c r="A131" s="48"/>
      <c r="B131" s="32" t="s">
        <v>43</v>
      </c>
      <c r="C131" s="37"/>
      <c r="D131" s="135"/>
      <c r="E131" s="37"/>
      <c r="F131" s="99">
        <f>SUM(F127:F130)</f>
        <v>0</v>
      </c>
    </row>
    <row r="132" spans="1:6" x14ac:dyDescent="0.25">
      <c r="A132" s="45"/>
      <c r="B132" s="18"/>
      <c r="C132" s="11"/>
      <c r="D132" s="102"/>
      <c r="E132" s="1"/>
      <c r="F132" s="102"/>
    </row>
    <row r="133" spans="1:6" ht="17.25" customHeight="1" x14ac:dyDescent="0.3">
      <c r="A133" s="67"/>
      <c r="B133" s="68" t="s">
        <v>108</v>
      </c>
      <c r="C133" s="144"/>
      <c r="D133" s="144"/>
      <c r="E133" s="144"/>
      <c r="F133" s="15">
        <f>F52+F123+F131</f>
        <v>0</v>
      </c>
    </row>
    <row r="134" spans="1:6" ht="18" thickBot="1" x14ac:dyDescent="0.35">
      <c r="A134" s="69"/>
      <c r="B134" s="70" t="s">
        <v>15</v>
      </c>
      <c r="C134" s="145"/>
      <c r="D134" s="146"/>
      <c r="E134" s="146"/>
      <c r="F134" s="16">
        <f>F133*0.25</f>
        <v>0</v>
      </c>
    </row>
    <row r="135" spans="1:6" ht="18" thickBot="1" x14ac:dyDescent="0.35">
      <c r="A135" s="71"/>
      <c r="B135" s="72" t="s">
        <v>44</v>
      </c>
      <c r="C135" s="73"/>
      <c r="D135" s="138"/>
      <c r="E135" s="75"/>
      <c r="F135" s="14">
        <f>F133+F134</f>
        <v>0</v>
      </c>
    </row>
    <row r="138" spans="1:6" x14ac:dyDescent="0.25">
      <c r="A138" s="76" t="s">
        <v>164</v>
      </c>
      <c r="F138" t="s">
        <v>163</v>
      </c>
    </row>
    <row r="139" spans="1:6" x14ac:dyDescent="0.25">
      <c r="F139" s="13"/>
    </row>
  </sheetData>
  <autoFilter ref="A1:F139"/>
  <mergeCells count="2">
    <mergeCell ref="C133:E133"/>
    <mergeCell ref="C134:E13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5" manualBreakCount="5">
    <brk id="34" max="5" man="1"/>
    <brk id="55" max="5" man="1"/>
    <brk id="74" max="5" man="1"/>
    <brk id="101" max="5" man="1"/>
    <brk id="123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showZeros="0" view="pageBreakPreview" zoomScaleNormal="110" zoomScaleSheetLayoutView="100" workbookViewId="0">
      <selection activeCell="D37" sqref="D37"/>
    </sheetView>
  </sheetViews>
  <sheetFormatPr defaultRowHeight="15" x14ac:dyDescent="0.25"/>
  <cols>
    <col min="1" max="1" width="5.28515625" style="49" customWidth="1"/>
    <col min="2" max="2" width="41.85546875" style="24" customWidth="1"/>
    <col min="3" max="3" width="8.7109375" style="38" customWidth="1"/>
    <col min="4" max="4" width="8.7109375" customWidth="1"/>
    <col min="5" max="5" width="9.5703125" customWidth="1"/>
    <col min="6" max="6" width="15.5703125" customWidth="1"/>
    <col min="7" max="7" width="10.5703125" bestFit="1" customWidth="1"/>
  </cols>
  <sheetData>
    <row r="1" spans="1:6" ht="45.75" thickBot="1" x14ac:dyDescent="0.3">
      <c r="A1" s="39" t="s">
        <v>0</v>
      </c>
      <c r="B1" s="26" t="s">
        <v>1</v>
      </c>
      <c r="C1" s="25" t="s">
        <v>2</v>
      </c>
      <c r="D1" s="27" t="s">
        <v>3</v>
      </c>
      <c r="E1" s="27" t="s">
        <v>4</v>
      </c>
      <c r="F1" s="27" t="s">
        <v>166</v>
      </c>
    </row>
    <row r="2" spans="1:6" ht="12.75" customHeight="1" x14ac:dyDescent="0.25">
      <c r="A2" s="40"/>
      <c r="B2" s="28"/>
      <c r="C2" s="35"/>
      <c r="D2" s="28"/>
      <c r="E2" s="28"/>
      <c r="F2" s="28"/>
    </row>
    <row r="3" spans="1:6" ht="18" customHeight="1" x14ac:dyDescent="0.3">
      <c r="A3" s="42"/>
      <c r="B3" s="30" t="s">
        <v>65</v>
      </c>
      <c r="C3" s="54"/>
      <c r="D3" s="31"/>
      <c r="E3" s="31"/>
      <c r="F3" s="31"/>
    </row>
    <row r="4" spans="1:6" ht="12" customHeight="1" x14ac:dyDescent="0.25">
      <c r="A4" s="41"/>
      <c r="B4" s="29"/>
      <c r="C4" s="36"/>
      <c r="D4" s="29"/>
      <c r="E4" s="29"/>
      <c r="F4" s="29"/>
    </row>
    <row r="5" spans="1:6" ht="17.25" x14ac:dyDescent="0.3">
      <c r="A5" s="42" t="s">
        <v>5</v>
      </c>
      <c r="B5" s="30" t="s">
        <v>99</v>
      </c>
      <c r="C5" s="54"/>
      <c r="D5" s="31"/>
      <c r="E5" s="31"/>
      <c r="F5" s="31"/>
    </row>
    <row r="6" spans="1:6" x14ac:dyDescent="0.25">
      <c r="A6" s="41"/>
      <c r="B6" s="29"/>
      <c r="C6" s="36"/>
      <c r="D6" s="29"/>
      <c r="E6" s="29"/>
      <c r="F6" s="29"/>
    </row>
    <row r="7" spans="1:6" x14ac:dyDescent="0.25">
      <c r="A7" s="43" t="s">
        <v>6</v>
      </c>
      <c r="B7" s="32" t="s">
        <v>19</v>
      </c>
      <c r="C7" s="54"/>
      <c r="D7" s="31"/>
      <c r="E7" s="31"/>
      <c r="F7" s="31"/>
    </row>
    <row r="8" spans="1:6" ht="11.25" customHeight="1" x14ac:dyDescent="0.25">
      <c r="A8" s="44"/>
      <c r="B8" s="21"/>
      <c r="C8" s="9"/>
      <c r="D8" s="5"/>
      <c r="E8" s="5"/>
      <c r="F8" s="5"/>
    </row>
    <row r="9" spans="1:6" ht="15" customHeight="1" x14ac:dyDescent="0.25">
      <c r="A9" s="17" t="s">
        <v>7</v>
      </c>
      <c r="B9" s="59" t="s">
        <v>20</v>
      </c>
      <c r="C9" s="3" t="s">
        <v>18</v>
      </c>
      <c r="D9" s="6">
        <v>1047.5999999999999</v>
      </c>
      <c r="E9" s="7"/>
      <c r="F9" s="108">
        <f>D9*E9</f>
        <v>0</v>
      </c>
    </row>
    <row r="10" spans="1:6" ht="105" x14ac:dyDescent="0.25">
      <c r="A10" s="45"/>
      <c r="B10" s="33" t="s">
        <v>72</v>
      </c>
      <c r="C10" s="11"/>
      <c r="D10" s="1"/>
      <c r="E10" s="1"/>
      <c r="F10" s="109"/>
    </row>
    <row r="11" spans="1:6" x14ac:dyDescent="0.25">
      <c r="A11" s="46"/>
      <c r="B11" s="34" t="s">
        <v>21</v>
      </c>
      <c r="C11" s="12"/>
      <c r="D11" s="2"/>
      <c r="E11" s="2"/>
      <c r="F11" s="110"/>
    </row>
    <row r="12" spans="1:6" x14ac:dyDescent="0.25">
      <c r="A12" s="45"/>
      <c r="B12" s="29"/>
      <c r="C12" s="11"/>
      <c r="D12" s="1"/>
      <c r="E12" s="1"/>
      <c r="F12" s="109"/>
    </row>
    <row r="13" spans="1:6" x14ac:dyDescent="0.25">
      <c r="A13" s="17" t="s">
        <v>12</v>
      </c>
      <c r="B13" s="59" t="s">
        <v>20</v>
      </c>
      <c r="C13" s="3" t="s">
        <v>50</v>
      </c>
      <c r="D13" s="100">
        <v>1</v>
      </c>
      <c r="E13" s="7"/>
      <c r="F13" s="108">
        <f>D13*E13</f>
        <v>0</v>
      </c>
    </row>
    <row r="14" spans="1:6" ht="66.75" customHeight="1" x14ac:dyDescent="0.25">
      <c r="A14" s="45"/>
      <c r="B14" s="87" t="s">
        <v>73</v>
      </c>
      <c r="C14" s="11"/>
      <c r="D14" s="1"/>
      <c r="E14" s="1"/>
      <c r="F14" s="109"/>
    </row>
    <row r="15" spans="1:6" x14ac:dyDescent="0.25">
      <c r="A15" s="46"/>
      <c r="B15" s="34" t="s">
        <v>49</v>
      </c>
      <c r="C15" s="12"/>
      <c r="D15" s="2"/>
      <c r="E15" s="2"/>
      <c r="F15" s="110"/>
    </row>
    <row r="16" spans="1:6" ht="15" customHeight="1" x14ac:dyDescent="0.25">
      <c r="A16" s="17"/>
      <c r="B16" s="20"/>
      <c r="C16" s="3"/>
      <c r="D16" s="4"/>
      <c r="E16" s="4"/>
      <c r="F16" s="111"/>
    </row>
    <row r="17" spans="1:7" ht="15" customHeight="1" x14ac:dyDescent="0.25">
      <c r="A17" s="17" t="s">
        <v>13</v>
      </c>
      <c r="B17" s="65" t="s">
        <v>74</v>
      </c>
      <c r="C17" s="3" t="s">
        <v>17</v>
      </c>
      <c r="D17" s="6">
        <v>174.65</v>
      </c>
      <c r="E17" s="6"/>
      <c r="F17" s="108">
        <f>D17*E17</f>
        <v>0</v>
      </c>
      <c r="G17" s="140">
        <f>174.65*E17</f>
        <v>0</v>
      </c>
    </row>
    <row r="18" spans="1:7" ht="85.5" customHeight="1" x14ac:dyDescent="0.25">
      <c r="A18" s="45"/>
      <c r="B18" s="8" t="s">
        <v>75</v>
      </c>
      <c r="C18" s="11"/>
      <c r="D18" s="11"/>
      <c r="E18" s="11"/>
      <c r="F18" s="109"/>
    </row>
    <row r="19" spans="1:7" x14ac:dyDescent="0.25">
      <c r="A19" s="46"/>
      <c r="B19" s="2" t="s">
        <v>76</v>
      </c>
      <c r="C19" s="12"/>
      <c r="D19" s="12"/>
      <c r="E19" s="12"/>
      <c r="F19" s="110"/>
    </row>
    <row r="20" spans="1:7" ht="11.25" customHeight="1" x14ac:dyDescent="0.25">
      <c r="A20" s="45"/>
      <c r="B20" s="18"/>
      <c r="C20" s="11"/>
      <c r="D20" s="11"/>
      <c r="E20" s="11"/>
      <c r="F20" s="109"/>
    </row>
    <row r="21" spans="1:7" x14ac:dyDescent="0.25">
      <c r="A21" s="17" t="s">
        <v>14</v>
      </c>
      <c r="B21" s="66" t="s">
        <v>66</v>
      </c>
      <c r="C21" s="3"/>
      <c r="D21" s="100"/>
      <c r="E21" s="6"/>
      <c r="F21" s="108"/>
    </row>
    <row r="22" spans="1:7" ht="75" x14ac:dyDescent="0.25">
      <c r="A22" s="45"/>
      <c r="B22" s="8" t="s">
        <v>85</v>
      </c>
      <c r="C22" s="11"/>
      <c r="D22" s="11"/>
      <c r="E22" s="11"/>
      <c r="F22" s="109"/>
    </row>
    <row r="23" spans="1:7" ht="18" customHeight="1" x14ac:dyDescent="0.25">
      <c r="A23" s="45"/>
      <c r="B23" s="1" t="s">
        <v>67</v>
      </c>
      <c r="C23" s="11"/>
      <c r="D23" s="11"/>
      <c r="E23" s="11"/>
      <c r="F23" s="109"/>
    </row>
    <row r="24" spans="1:7" ht="15" customHeight="1" x14ac:dyDescent="0.25">
      <c r="A24" s="45"/>
      <c r="B24" s="1" t="s">
        <v>86</v>
      </c>
      <c r="C24" s="11" t="s">
        <v>17</v>
      </c>
      <c r="D24" s="81">
        <v>23.5</v>
      </c>
      <c r="E24" s="81"/>
      <c r="F24" s="112">
        <f>D24*E24</f>
        <v>0</v>
      </c>
    </row>
    <row r="25" spans="1:7" ht="15" customHeight="1" x14ac:dyDescent="0.25">
      <c r="A25" s="46"/>
      <c r="B25" s="2" t="s">
        <v>87</v>
      </c>
      <c r="C25" s="12" t="s">
        <v>17</v>
      </c>
      <c r="D25" s="83">
        <v>4</v>
      </c>
      <c r="E25" s="83"/>
      <c r="F25" s="113">
        <f>D25*E25</f>
        <v>0</v>
      </c>
    </row>
    <row r="26" spans="1:7" ht="15" customHeight="1" x14ac:dyDescent="0.25">
      <c r="A26" s="44"/>
      <c r="B26" s="5"/>
      <c r="C26" s="9"/>
      <c r="D26" s="9"/>
      <c r="E26" s="9"/>
      <c r="F26" s="114"/>
    </row>
    <row r="27" spans="1:7" x14ac:dyDescent="0.25">
      <c r="A27" s="17" t="s">
        <v>24</v>
      </c>
      <c r="B27" s="66" t="s">
        <v>51</v>
      </c>
      <c r="C27" s="3"/>
      <c r="D27" s="6"/>
      <c r="E27" s="6"/>
      <c r="F27" s="108"/>
    </row>
    <row r="28" spans="1:7" ht="94.5" customHeight="1" x14ac:dyDescent="0.25">
      <c r="A28" s="45"/>
      <c r="B28" s="8" t="s">
        <v>77</v>
      </c>
      <c r="C28" s="11"/>
      <c r="D28" s="11"/>
      <c r="E28" s="11"/>
      <c r="F28" s="109"/>
    </row>
    <row r="29" spans="1:7" ht="15" customHeight="1" x14ac:dyDescent="0.25">
      <c r="A29" s="45"/>
      <c r="B29" s="80" t="s">
        <v>52</v>
      </c>
      <c r="C29" s="11"/>
      <c r="D29" s="11"/>
      <c r="E29" s="11"/>
      <c r="F29" s="109"/>
    </row>
    <row r="30" spans="1:7" ht="15" customHeight="1" x14ac:dyDescent="0.25">
      <c r="A30" s="45"/>
      <c r="B30" s="80" t="s">
        <v>54</v>
      </c>
      <c r="C30" s="11" t="s">
        <v>17</v>
      </c>
      <c r="D30" s="81">
        <v>74</v>
      </c>
      <c r="E30" s="81"/>
      <c r="F30" s="112">
        <f t="shared" ref="F30:F37" si="0">D30*E30</f>
        <v>0</v>
      </c>
    </row>
    <row r="31" spans="1:7" ht="15" customHeight="1" x14ac:dyDescent="0.25">
      <c r="A31" s="45"/>
      <c r="B31" s="80" t="s">
        <v>48</v>
      </c>
      <c r="C31" s="11" t="s">
        <v>17</v>
      </c>
      <c r="D31" s="81">
        <v>75.2</v>
      </c>
      <c r="E31" s="81"/>
      <c r="F31" s="112">
        <f t="shared" si="0"/>
        <v>0</v>
      </c>
    </row>
    <row r="32" spans="1:7" ht="15" customHeight="1" x14ac:dyDescent="0.25">
      <c r="A32" s="45"/>
      <c r="B32" s="80" t="s">
        <v>47</v>
      </c>
      <c r="C32" s="11" t="s">
        <v>17</v>
      </c>
      <c r="D32" s="81">
        <v>74</v>
      </c>
      <c r="E32" s="81"/>
      <c r="F32" s="112">
        <f t="shared" si="0"/>
        <v>0</v>
      </c>
    </row>
    <row r="33" spans="1:7" ht="15" customHeight="1" x14ac:dyDescent="0.25">
      <c r="A33" s="45"/>
      <c r="B33" s="80" t="s">
        <v>68</v>
      </c>
      <c r="C33" s="11" t="s">
        <v>17</v>
      </c>
      <c r="D33" s="81">
        <v>37</v>
      </c>
      <c r="E33" s="81"/>
      <c r="F33" s="112">
        <f t="shared" si="0"/>
        <v>0</v>
      </c>
    </row>
    <row r="34" spans="1:7" ht="15" customHeight="1" x14ac:dyDescent="0.25">
      <c r="A34" s="45"/>
      <c r="B34" s="80" t="s">
        <v>79</v>
      </c>
      <c r="C34" s="11" t="s">
        <v>17</v>
      </c>
      <c r="D34" s="81">
        <v>35.200000000000003</v>
      </c>
      <c r="E34" s="81"/>
      <c r="F34" s="112">
        <f t="shared" si="0"/>
        <v>0</v>
      </c>
    </row>
    <row r="35" spans="1:7" ht="15" customHeight="1" x14ac:dyDescent="0.25">
      <c r="A35" s="45"/>
      <c r="B35" s="80" t="s">
        <v>78</v>
      </c>
      <c r="C35" s="11" t="s">
        <v>17</v>
      </c>
      <c r="D35" s="81">
        <v>15.2</v>
      </c>
      <c r="E35" s="81"/>
      <c r="F35" s="112">
        <f t="shared" si="0"/>
        <v>0</v>
      </c>
    </row>
    <row r="36" spans="1:7" ht="15" customHeight="1" x14ac:dyDescent="0.25">
      <c r="A36" s="45"/>
      <c r="B36" s="80" t="s">
        <v>53</v>
      </c>
      <c r="C36" s="11" t="s">
        <v>17</v>
      </c>
      <c r="D36" s="81">
        <v>15.2</v>
      </c>
      <c r="E36" s="81"/>
      <c r="F36" s="112">
        <f t="shared" si="0"/>
        <v>0</v>
      </c>
    </row>
    <row r="37" spans="1:7" ht="15" customHeight="1" x14ac:dyDescent="0.25">
      <c r="A37" s="45"/>
      <c r="B37" s="80" t="s">
        <v>55</v>
      </c>
      <c r="C37" s="11" t="s">
        <v>17</v>
      </c>
      <c r="D37" s="81">
        <v>105.2</v>
      </c>
      <c r="E37" s="81"/>
      <c r="F37" s="112">
        <f t="shared" si="0"/>
        <v>0</v>
      </c>
    </row>
    <row r="38" spans="1:7" ht="15" customHeight="1" x14ac:dyDescent="0.25">
      <c r="A38" s="46"/>
      <c r="B38" s="101"/>
      <c r="C38" s="12"/>
      <c r="D38" s="83"/>
      <c r="E38" s="83"/>
      <c r="F38" s="113"/>
    </row>
    <row r="39" spans="1:7" ht="15" customHeight="1" x14ac:dyDescent="0.25">
      <c r="A39" s="17" t="s">
        <v>27</v>
      </c>
      <c r="B39" s="65" t="s">
        <v>56</v>
      </c>
      <c r="C39" s="3" t="s">
        <v>58</v>
      </c>
      <c r="D39" s="6">
        <v>2.4700000000000002</v>
      </c>
      <c r="E39" s="6"/>
      <c r="F39" s="108">
        <f>D39*E39</f>
        <v>0</v>
      </c>
    </row>
    <row r="40" spans="1:7" ht="92.25" customHeight="1" x14ac:dyDescent="0.25">
      <c r="A40" s="45"/>
      <c r="B40" s="8" t="s">
        <v>57</v>
      </c>
      <c r="C40" s="11"/>
      <c r="D40" s="11"/>
      <c r="E40" s="11"/>
      <c r="F40" s="109"/>
    </row>
    <row r="41" spans="1:7" ht="15" customHeight="1" x14ac:dyDescent="0.25">
      <c r="A41" s="46"/>
      <c r="B41" s="10" t="s">
        <v>59</v>
      </c>
      <c r="C41" s="12"/>
      <c r="D41" s="12"/>
      <c r="E41" s="12"/>
      <c r="F41" s="110"/>
    </row>
    <row r="42" spans="1:7" ht="15" customHeight="1" x14ac:dyDescent="0.25">
      <c r="A42" s="45"/>
      <c r="B42" s="80"/>
      <c r="C42" s="11"/>
      <c r="D42" s="11"/>
      <c r="E42" s="11"/>
      <c r="F42" s="109"/>
    </row>
    <row r="43" spans="1:7" ht="15" customHeight="1" x14ac:dyDescent="0.25">
      <c r="A43" s="17" t="s">
        <v>28</v>
      </c>
      <c r="B43" s="65" t="s">
        <v>25</v>
      </c>
      <c r="C43" s="3" t="s">
        <v>18</v>
      </c>
      <c r="D43" s="6">
        <v>559.20000000000005</v>
      </c>
      <c r="E43" s="6"/>
      <c r="F43" s="108">
        <f>D43*E43</f>
        <v>0</v>
      </c>
      <c r="G43" s="140">
        <f>559.2*E43</f>
        <v>0</v>
      </c>
    </row>
    <row r="44" spans="1:7" ht="63" customHeight="1" x14ac:dyDescent="0.25">
      <c r="A44" s="45"/>
      <c r="B44" s="82" t="s">
        <v>80</v>
      </c>
      <c r="C44" s="11"/>
      <c r="D44" s="11"/>
      <c r="E44" s="11"/>
      <c r="F44" s="109"/>
    </row>
    <row r="45" spans="1:7" ht="15" customHeight="1" x14ac:dyDescent="0.25">
      <c r="A45" s="46"/>
      <c r="B45" s="10" t="s">
        <v>26</v>
      </c>
      <c r="C45" s="12"/>
      <c r="D45" s="12"/>
      <c r="E45" s="12"/>
      <c r="F45" s="110"/>
    </row>
    <row r="46" spans="1:7" ht="15" customHeight="1" x14ac:dyDescent="0.25">
      <c r="A46" s="46"/>
      <c r="B46" s="10"/>
      <c r="C46" s="12"/>
      <c r="D46" s="12"/>
      <c r="E46" s="12"/>
      <c r="F46" s="110"/>
    </row>
    <row r="47" spans="1:7" ht="15" customHeight="1" x14ac:dyDescent="0.25">
      <c r="A47" s="17" t="s">
        <v>60</v>
      </c>
      <c r="B47" s="65" t="s">
        <v>81</v>
      </c>
      <c r="C47" s="3" t="s">
        <v>84</v>
      </c>
      <c r="D47" s="100">
        <v>8</v>
      </c>
      <c r="E47" s="6"/>
      <c r="F47" s="108">
        <f>D47*E47</f>
        <v>0</v>
      </c>
    </row>
    <row r="48" spans="1:7" ht="82.5" customHeight="1" x14ac:dyDescent="0.25">
      <c r="A48" s="45"/>
      <c r="B48" s="8" t="s">
        <v>82</v>
      </c>
      <c r="C48" s="11"/>
      <c r="D48" s="11"/>
      <c r="E48" s="11"/>
      <c r="F48" s="109"/>
    </row>
    <row r="49" spans="1:7" ht="15" customHeight="1" x14ac:dyDescent="0.25">
      <c r="A49" s="46"/>
      <c r="B49" s="10" t="s">
        <v>83</v>
      </c>
      <c r="C49" s="12"/>
      <c r="D49" s="12"/>
      <c r="E49" s="12"/>
      <c r="F49" s="110"/>
    </row>
    <row r="50" spans="1:7" ht="15" customHeight="1" x14ac:dyDescent="0.25">
      <c r="A50" s="45"/>
      <c r="B50" s="80"/>
      <c r="C50" s="11"/>
      <c r="D50" s="11"/>
      <c r="E50" s="11"/>
      <c r="F50" s="109"/>
    </row>
    <row r="51" spans="1:7" x14ac:dyDescent="0.25">
      <c r="A51" s="47"/>
      <c r="B51" s="32" t="s">
        <v>29</v>
      </c>
      <c r="C51" s="37"/>
      <c r="D51" s="37"/>
      <c r="E51" s="37"/>
      <c r="F51" s="88">
        <f>SUM(F9:F50)</f>
        <v>0</v>
      </c>
    </row>
    <row r="52" spans="1:7" x14ac:dyDescent="0.25">
      <c r="A52" s="45"/>
      <c r="B52" s="22"/>
      <c r="C52" s="11"/>
      <c r="D52" s="11"/>
      <c r="E52" s="11"/>
      <c r="F52" s="89"/>
    </row>
    <row r="53" spans="1:7" x14ac:dyDescent="0.25">
      <c r="A53" s="48" t="s">
        <v>8</v>
      </c>
      <c r="B53" s="32" t="s">
        <v>30</v>
      </c>
      <c r="C53" s="37"/>
      <c r="D53" s="37"/>
      <c r="E53" s="37"/>
      <c r="F53" s="88"/>
    </row>
    <row r="54" spans="1:7" x14ac:dyDescent="0.25">
      <c r="A54" s="46"/>
      <c r="B54" s="23"/>
      <c r="C54" s="12"/>
      <c r="D54" s="12"/>
      <c r="E54" s="12"/>
      <c r="F54" s="90"/>
    </row>
    <row r="55" spans="1:7" ht="15" customHeight="1" x14ac:dyDescent="0.25">
      <c r="A55" s="50" t="s">
        <v>10</v>
      </c>
      <c r="B55" s="59" t="s">
        <v>36</v>
      </c>
      <c r="C55" s="3" t="s">
        <v>16</v>
      </c>
      <c r="D55" s="6">
        <v>559.20000000000005</v>
      </c>
      <c r="E55" s="6"/>
      <c r="F55" s="108">
        <f>D55*E55</f>
        <v>0</v>
      </c>
    </row>
    <row r="56" spans="1:7" ht="93" customHeight="1" x14ac:dyDescent="0.25">
      <c r="A56" s="41"/>
      <c r="B56" s="87" t="s">
        <v>88</v>
      </c>
      <c r="C56" s="36"/>
      <c r="D56" s="36"/>
      <c r="E56" s="36"/>
      <c r="F56" s="91"/>
    </row>
    <row r="57" spans="1:7" ht="15" customHeight="1" x14ac:dyDescent="0.25">
      <c r="A57" s="52"/>
      <c r="B57" s="34" t="s">
        <v>61</v>
      </c>
      <c r="C57" s="55"/>
      <c r="D57" s="55"/>
      <c r="E57" s="55"/>
      <c r="F57" s="92"/>
    </row>
    <row r="58" spans="1:7" ht="15" customHeight="1" x14ac:dyDescent="0.25">
      <c r="A58" s="84"/>
      <c r="B58" s="86"/>
      <c r="C58" s="85"/>
      <c r="D58" s="85"/>
      <c r="E58" s="85"/>
      <c r="F58" s="93"/>
    </row>
    <row r="59" spans="1:7" ht="15" customHeight="1" x14ac:dyDescent="0.25">
      <c r="A59" s="50" t="s">
        <v>31</v>
      </c>
      <c r="B59" s="59" t="s">
        <v>63</v>
      </c>
      <c r="C59" s="3" t="s">
        <v>58</v>
      </c>
      <c r="D59" s="6">
        <v>2.4700000000000002</v>
      </c>
      <c r="E59" s="6"/>
      <c r="F59" s="108">
        <f>D59*E59</f>
        <v>0</v>
      </c>
    </row>
    <row r="60" spans="1:7" ht="95.25" customHeight="1" x14ac:dyDescent="0.25">
      <c r="A60" s="41"/>
      <c r="B60" s="87" t="s">
        <v>64</v>
      </c>
      <c r="C60" s="36"/>
      <c r="D60" s="36"/>
      <c r="E60" s="36"/>
      <c r="F60" s="91"/>
    </row>
    <row r="61" spans="1:7" ht="15" customHeight="1" x14ac:dyDescent="0.25">
      <c r="A61" s="52"/>
      <c r="B61" s="34" t="s">
        <v>62</v>
      </c>
      <c r="C61" s="55"/>
      <c r="D61" s="55"/>
      <c r="E61" s="55"/>
      <c r="F61" s="92"/>
    </row>
    <row r="62" spans="1:7" ht="15" customHeight="1" x14ac:dyDescent="0.25">
      <c r="A62" s="41"/>
      <c r="B62" s="29"/>
      <c r="C62" s="36"/>
      <c r="D62" s="36"/>
      <c r="E62" s="36"/>
      <c r="F62" s="91"/>
    </row>
    <row r="63" spans="1:7" ht="15" customHeight="1" x14ac:dyDescent="0.25">
      <c r="A63" s="50" t="s">
        <v>32</v>
      </c>
      <c r="B63" s="59" t="s">
        <v>101</v>
      </c>
      <c r="C63" s="104" t="s">
        <v>103</v>
      </c>
      <c r="D63" s="51">
        <v>221.15</v>
      </c>
      <c r="E63" s="51"/>
      <c r="F63" s="96">
        <f>D63*E63</f>
        <v>0</v>
      </c>
      <c r="G63" s="140">
        <f>E63*221.15</f>
        <v>0</v>
      </c>
    </row>
    <row r="64" spans="1:7" ht="220.5" customHeight="1" x14ac:dyDescent="0.25">
      <c r="A64" s="41"/>
      <c r="B64" s="87" t="s">
        <v>104</v>
      </c>
      <c r="C64" s="36"/>
      <c r="D64" s="36"/>
      <c r="E64" s="36"/>
      <c r="F64" s="91"/>
    </row>
    <row r="65" spans="1:6" ht="15" customHeight="1" x14ac:dyDescent="0.25">
      <c r="A65" s="52"/>
      <c r="B65" s="34" t="s">
        <v>102</v>
      </c>
      <c r="C65" s="55"/>
      <c r="D65" s="55"/>
      <c r="E65" s="55"/>
      <c r="F65" s="92"/>
    </row>
    <row r="66" spans="1:6" ht="15" customHeight="1" x14ac:dyDescent="0.25">
      <c r="A66" s="41"/>
      <c r="B66" s="29"/>
      <c r="C66" s="36"/>
      <c r="D66" s="36"/>
      <c r="E66" s="36"/>
      <c r="F66" s="91"/>
    </row>
    <row r="67" spans="1:6" ht="15" customHeight="1" x14ac:dyDescent="0.25">
      <c r="A67" s="50" t="s">
        <v>33</v>
      </c>
      <c r="B67" s="59" t="s">
        <v>81</v>
      </c>
      <c r="C67" s="104" t="s">
        <v>84</v>
      </c>
      <c r="D67" s="51">
        <v>8</v>
      </c>
      <c r="E67" s="51"/>
      <c r="F67" s="96">
        <f>D67*E67</f>
        <v>0</v>
      </c>
    </row>
    <row r="68" spans="1:6" ht="175.5" customHeight="1" x14ac:dyDescent="0.25">
      <c r="A68" s="41"/>
      <c r="B68" s="107" t="s">
        <v>106</v>
      </c>
      <c r="C68" s="36"/>
      <c r="D68" s="36"/>
      <c r="E68" s="36"/>
      <c r="F68" s="91"/>
    </row>
    <row r="69" spans="1:6" ht="15" customHeight="1" x14ac:dyDescent="0.25">
      <c r="A69" s="52"/>
      <c r="B69" s="34" t="s">
        <v>107</v>
      </c>
      <c r="C69" s="55"/>
      <c r="D69" s="55"/>
      <c r="E69" s="55"/>
      <c r="F69" s="92"/>
    </row>
    <row r="70" spans="1:6" ht="15" customHeight="1" x14ac:dyDescent="0.25">
      <c r="A70" s="50"/>
      <c r="B70" s="103"/>
      <c r="C70" s="104"/>
      <c r="D70" s="104"/>
      <c r="E70" s="104"/>
      <c r="F70" s="105"/>
    </row>
    <row r="71" spans="1:6" x14ac:dyDescent="0.25">
      <c r="A71" s="17" t="s">
        <v>34</v>
      </c>
      <c r="B71" s="66" t="s">
        <v>22</v>
      </c>
      <c r="C71" s="3"/>
      <c r="D71" s="6"/>
      <c r="E71" s="6"/>
      <c r="F71" s="108"/>
    </row>
    <row r="72" spans="1:6" ht="137.25" customHeight="1" x14ac:dyDescent="0.25">
      <c r="A72" s="45"/>
      <c r="B72" s="8" t="s">
        <v>89</v>
      </c>
      <c r="C72" s="11"/>
      <c r="D72" s="11"/>
      <c r="E72" s="11"/>
      <c r="F72" s="109"/>
    </row>
    <row r="73" spans="1:6" ht="15" customHeight="1" x14ac:dyDescent="0.25">
      <c r="A73" s="45"/>
      <c r="B73" s="80" t="s">
        <v>23</v>
      </c>
      <c r="C73" s="11"/>
      <c r="D73" s="11"/>
      <c r="E73" s="11"/>
      <c r="F73" s="109"/>
    </row>
    <row r="74" spans="1:6" ht="15" customHeight="1" x14ac:dyDescent="0.25">
      <c r="A74" s="45"/>
      <c r="B74" s="80" t="s">
        <v>54</v>
      </c>
      <c r="C74" s="11" t="s">
        <v>17</v>
      </c>
      <c r="D74" s="81">
        <v>74</v>
      </c>
      <c r="E74" s="81"/>
      <c r="F74" s="112">
        <f t="shared" ref="F74:F81" si="1">D74*E74</f>
        <v>0</v>
      </c>
    </row>
    <row r="75" spans="1:6" ht="15" customHeight="1" x14ac:dyDescent="0.25">
      <c r="A75" s="45"/>
      <c r="B75" s="80" t="s">
        <v>48</v>
      </c>
      <c r="C75" s="11" t="s">
        <v>17</v>
      </c>
      <c r="D75" s="81">
        <v>75.2</v>
      </c>
      <c r="E75" s="81"/>
      <c r="F75" s="112">
        <f t="shared" si="1"/>
        <v>0</v>
      </c>
    </row>
    <row r="76" spans="1:6" ht="15" customHeight="1" x14ac:dyDescent="0.25">
      <c r="A76" s="45"/>
      <c r="B76" s="80" t="s">
        <v>47</v>
      </c>
      <c r="C76" s="11" t="s">
        <v>17</v>
      </c>
      <c r="D76" s="81">
        <v>74</v>
      </c>
      <c r="E76" s="81"/>
      <c r="F76" s="112">
        <f t="shared" si="1"/>
        <v>0</v>
      </c>
    </row>
    <row r="77" spans="1:6" ht="15" customHeight="1" x14ac:dyDescent="0.25">
      <c r="A77" s="45"/>
      <c r="B77" s="80" t="s">
        <v>90</v>
      </c>
      <c r="C77" s="11" t="s">
        <v>17</v>
      </c>
      <c r="D77" s="81">
        <v>1</v>
      </c>
      <c r="E77" s="81"/>
      <c r="F77" s="112">
        <f t="shared" si="1"/>
        <v>0</v>
      </c>
    </row>
    <row r="78" spans="1:6" ht="15" customHeight="1" x14ac:dyDescent="0.25">
      <c r="A78" s="45"/>
      <c r="B78" s="80" t="s">
        <v>79</v>
      </c>
      <c r="C78" s="11" t="s">
        <v>17</v>
      </c>
      <c r="D78" s="81">
        <v>35.200000000000003</v>
      </c>
      <c r="E78" s="81"/>
      <c r="F78" s="112">
        <f t="shared" si="1"/>
        <v>0</v>
      </c>
    </row>
    <row r="79" spans="1:6" ht="15" customHeight="1" x14ac:dyDescent="0.25">
      <c r="A79" s="45"/>
      <c r="B79" s="80" t="s">
        <v>78</v>
      </c>
      <c r="C79" s="11" t="s">
        <v>17</v>
      </c>
      <c r="D79" s="81">
        <v>15.2</v>
      </c>
      <c r="E79" s="81"/>
      <c r="F79" s="112">
        <f t="shared" si="1"/>
        <v>0</v>
      </c>
    </row>
    <row r="80" spans="1:6" ht="15" customHeight="1" x14ac:dyDescent="0.25">
      <c r="A80" s="45"/>
      <c r="B80" s="80" t="s">
        <v>53</v>
      </c>
      <c r="C80" s="11" t="s">
        <v>17</v>
      </c>
      <c r="D80" s="81">
        <v>52.2</v>
      </c>
      <c r="E80" s="81"/>
      <c r="F80" s="112">
        <f t="shared" si="1"/>
        <v>0</v>
      </c>
    </row>
    <row r="81" spans="1:6" ht="15" customHeight="1" x14ac:dyDescent="0.25">
      <c r="A81" s="45"/>
      <c r="B81" s="80" t="s">
        <v>55</v>
      </c>
      <c r="C81" s="11" t="s">
        <v>17</v>
      </c>
      <c r="D81" s="81">
        <v>105.2</v>
      </c>
      <c r="E81" s="81"/>
      <c r="F81" s="112">
        <f t="shared" si="1"/>
        <v>0</v>
      </c>
    </row>
    <row r="82" spans="1:6" ht="15" customHeight="1" x14ac:dyDescent="0.25">
      <c r="A82" s="46"/>
      <c r="B82" s="19"/>
      <c r="C82" s="12"/>
      <c r="D82" s="83"/>
      <c r="E82" s="12"/>
      <c r="F82" s="110"/>
    </row>
    <row r="83" spans="1:6" x14ac:dyDescent="0.25">
      <c r="A83" s="50" t="s">
        <v>35</v>
      </c>
      <c r="B83" s="59" t="s">
        <v>93</v>
      </c>
      <c r="C83" s="3" t="s">
        <v>17</v>
      </c>
      <c r="D83" s="6">
        <v>26</v>
      </c>
      <c r="E83" s="6"/>
      <c r="F83" s="108">
        <f>D83*E83</f>
        <v>0</v>
      </c>
    </row>
    <row r="84" spans="1:6" ht="67.5" customHeight="1" x14ac:dyDescent="0.25">
      <c r="A84" s="56"/>
      <c r="B84" s="79" t="s">
        <v>94</v>
      </c>
      <c r="C84" s="57"/>
      <c r="D84" s="36"/>
      <c r="E84" s="36"/>
      <c r="F84" s="94"/>
    </row>
    <row r="85" spans="1:6" x14ac:dyDescent="0.25">
      <c r="A85" s="52"/>
      <c r="B85" s="34" t="s">
        <v>69</v>
      </c>
      <c r="C85" s="55"/>
      <c r="D85" s="55"/>
      <c r="E85" s="55"/>
      <c r="F85" s="95"/>
    </row>
    <row r="86" spans="1:6" x14ac:dyDescent="0.25">
      <c r="A86" s="52"/>
      <c r="B86" s="34"/>
      <c r="C86" s="55"/>
      <c r="D86" s="55"/>
      <c r="E86" s="55"/>
      <c r="F86" s="95"/>
    </row>
    <row r="87" spans="1:6" x14ac:dyDescent="0.25">
      <c r="A87" s="50" t="s">
        <v>37</v>
      </c>
      <c r="B87" s="59" t="s">
        <v>96</v>
      </c>
      <c r="C87" s="3" t="s">
        <v>17</v>
      </c>
      <c r="D87" s="6">
        <v>7</v>
      </c>
      <c r="E87" s="6"/>
      <c r="F87" s="108">
        <f>D87*E87</f>
        <v>0</v>
      </c>
    </row>
    <row r="88" spans="1:6" ht="60" x14ac:dyDescent="0.25">
      <c r="A88" s="41"/>
      <c r="B88" s="87" t="s">
        <v>98</v>
      </c>
      <c r="C88" s="36"/>
      <c r="D88" s="36"/>
      <c r="E88" s="36"/>
      <c r="F88" s="94"/>
    </row>
    <row r="89" spans="1:6" x14ac:dyDescent="0.25">
      <c r="A89" s="52"/>
      <c r="B89" s="34" t="s">
        <v>97</v>
      </c>
      <c r="C89" s="55"/>
      <c r="D89" s="55"/>
      <c r="E89" s="55"/>
      <c r="F89" s="95"/>
    </row>
    <row r="90" spans="1:6" x14ac:dyDescent="0.25">
      <c r="A90" s="52"/>
      <c r="B90" s="34"/>
      <c r="C90" s="55"/>
      <c r="D90" s="55"/>
      <c r="E90" s="55"/>
      <c r="F90" s="95"/>
    </row>
    <row r="91" spans="1:6" x14ac:dyDescent="0.25">
      <c r="A91" s="41" t="s">
        <v>38</v>
      </c>
      <c r="B91" s="106" t="s">
        <v>95</v>
      </c>
      <c r="C91" s="3" t="s">
        <v>16</v>
      </c>
      <c r="D91" s="6">
        <v>1.63</v>
      </c>
      <c r="E91" s="6"/>
      <c r="F91" s="108">
        <f>D91*E91</f>
        <v>0</v>
      </c>
    </row>
    <row r="92" spans="1:6" ht="75" x14ac:dyDescent="0.25">
      <c r="A92" s="41"/>
      <c r="B92" s="87" t="s">
        <v>71</v>
      </c>
      <c r="C92" s="36"/>
      <c r="D92" s="36"/>
      <c r="E92" s="36"/>
      <c r="F92" s="94"/>
    </row>
    <row r="93" spans="1:6" x14ac:dyDescent="0.25">
      <c r="A93" s="52"/>
      <c r="B93" s="34" t="s">
        <v>70</v>
      </c>
      <c r="C93" s="55"/>
      <c r="D93" s="55"/>
      <c r="E93" s="55"/>
      <c r="F93" s="95"/>
    </row>
    <row r="94" spans="1:6" x14ac:dyDescent="0.25">
      <c r="A94" s="52"/>
      <c r="B94" s="34"/>
      <c r="C94" s="55"/>
      <c r="D94" s="55"/>
      <c r="E94" s="55"/>
      <c r="F94" s="95"/>
    </row>
    <row r="95" spans="1:6" x14ac:dyDescent="0.25">
      <c r="A95" s="50" t="s">
        <v>105</v>
      </c>
      <c r="B95" s="59" t="s">
        <v>74</v>
      </c>
      <c r="C95" s="3" t="s">
        <v>17</v>
      </c>
      <c r="D95" s="6">
        <v>174.65</v>
      </c>
      <c r="E95" s="6"/>
      <c r="F95" s="108">
        <f>D95*E95</f>
        <v>0</v>
      </c>
    </row>
    <row r="96" spans="1:6" ht="54" customHeight="1" x14ac:dyDescent="0.25">
      <c r="A96" s="41"/>
      <c r="B96" s="87" t="s">
        <v>91</v>
      </c>
      <c r="C96" s="36"/>
      <c r="D96" s="36"/>
      <c r="E96" s="36"/>
      <c r="F96" s="94"/>
    </row>
    <row r="97" spans="1:6" x14ac:dyDescent="0.25">
      <c r="A97" s="52"/>
      <c r="B97" s="34" t="s">
        <v>92</v>
      </c>
      <c r="C97" s="55"/>
      <c r="D97" s="55"/>
      <c r="E97" s="55"/>
      <c r="F97" s="95"/>
    </row>
    <row r="98" spans="1:6" x14ac:dyDescent="0.25">
      <c r="A98" s="41"/>
      <c r="B98" s="29"/>
      <c r="C98" s="36"/>
      <c r="D98" s="36"/>
      <c r="E98" s="36"/>
      <c r="F98" s="94"/>
    </row>
    <row r="99" spans="1:6" x14ac:dyDescent="0.25">
      <c r="A99" s="53"/>
      <c r="B99" s="32" t="s">
        <v>39</v>
      </c>
      <c r="C99" s="54"/>
      <c r="D99" s="54"/>
      <c r="E99" s="54"/>
      <c r="F99" s="98">
        <f>SUM(F55:F98)</f>
        <v>0</v>
      </c>
    </row>
    <row r="100" spans="1:6" x14ac:dyDescent="0.25">
      <c r="A100" s="41"/>
      <c r="B100" s="29"/>
      <c r="C100" s="36"/>
      <c r="D100" s="36"/>
      <c r="E100" s="36"/>
      <c r="F100" s="94"/>
    </row>
    <row r="101" spans="1:6" x14ac:dyDescent="0.25">
      <c r="A101" s="43" t="s">
        <v>9</v>
      </c>
      <c r="B101" s="32" t="s">
        <v>40</v>
      </c>
      <c r="C101" s="54"/>
      <c r="D101" s="54"/>
      <c r="E101" s="54"/>
      <c r="F101" s="97"/>
    </row>
    <row r="102" spans="1:6" x14ac:dyDescent="0.25">
      <c r="A102" s="41"/>
      <c r="B102" s="29"/>
      <c r="C102" s="36"/>
      <c r="D102" s="36"/>
      <c r="E102" s="36"/>
      <c r="F102" s="94"/>
    </row>
    <row r="103" spans="1:6" ht="17.25" x14ac:dyDescent="0.25">
      <c r="A103" s="58" t="s">
        <v>11</v>
      </c>
      <c r="B103" s="59" t="s">
        <v>41</v>
      </c>
      <c r="C103" s="51" t="s">
        <v>45</v>
      </c>
      <c r="D103" s="51">
        <v>78.959999999999994</v>
      </c>
      <c r="E103" s="51"/>
      <c r="F103" s="96">
        <f>D103*E103</f>
        <v>0</v>
      </c>
    </row>
    <row r="104" spans="1:6" ht="48" customHeight="1" x14ac:dyDescent="0.25">
      <c r="A104" s="60"/>
      <c r="B104" s="61" t="s">
        <v>42</v>
      </c>
      <c r="C104" s="62"/>
      <c r="D104" s="62"/>
      <c r="E104" s="62"/>
      <c r="F104" s="77"/>
    </row>
    <row r="105" spans="1:6" ht="17.25" x14ac:dyDescent="0.25">
      <c r="A105" s="63"/>
      <c r="B105" s="34" t="s">
        <v>46</v>
      </c>
      <c r="C105" s="64"/>
      <c r="D105" s="64"/>
      <c r="E105" s="64"/>
      <c r="F105" s="78"/>
    </row>
    <row r="106" spans="1:6" x14ac:dyDescent="0.25">
      <c r="A106" s="60"/>
      <c r="B106" s="29"/>
      <c r="C106" s="62"/>
      <c r="D106" s="62"/>
      <c r="E106" s="62"/>
      <c r="F106" s="77"/>
    </row>
    <row r="107" spans="1:6" x14ac:dyDescent="0.25">
      <c r="A107" s="48"/>
      <c r="B107" s="32" t="s">
        <v>43</v>
      </c>
      <c r="C107" s="37"/>
      <c r="D107" s="37"/>
      <c r="E107" s="37"/>
      <c r="F107" s="99">
        <f>SUM(F103:F106)</f>
        <v>0</v>
      </c>
    </row>
    <row r="108" spans="1:6" x14ac:dyDescent="0.25">
      <c r="A108" s="45"/>
      <c r="B108" s="18"/>
      <c r="C108" s="11"/>
      <c r="D108" s="1"/>
      <c r="E108" s="1"/>
      <c r="F108" s="102"/>
    </row>
    <row r="109" spans="1:6" ht="17.25" customHeight="1" x14ac:dyDescent="0.3">
      <c r="A109" s="67"/>
      <c r="B109" s="68" t="s">
        <v>100</v>
      </c>
      <c r="C109" s="144"/>
      <c r="D109" s="144"/>
      <c r="E109" s="144"/>
      <c r="F109" s="15">
        <f>F51+F99+F107</f>
        <v>0</v>
      </c>
    </row>
    <row r="110" spans="1:6" ht="18" thickBot="1" x14ac:dyDescent="0.35">
      <c r="A110" s="69"/>
      <c r="B110" s="70" t="s">
        <v>15</v>
      </c>
      <c r="C110" s="145"/>
      <c r="D110" s="146"/>
      <c r="E110" s="146"/>
      <c r="F110" s="16">
        <f>F109*0.25</f>
        <v>0</v>
      </c>
    </row>
    <row r="111" spans="1:6" ht="18" thickBot="1" x14ac:dyDescent="0.35">
      <c r="A111" s="71"/>
      <c r="B111" s="72" t="s">
        <v>44</v>
      </c>
      <c r="C111" s="73"/>
      <c r="D111" s="74"/>
      <c r="E111" s="75"/>
      <c r="F111" s="14">
        <f>F109+F110</f>
        <v>0</v>
      </c>
    </row>
    <row r="114" spans="1:6" x14ac:dyDescent="0.25">
      <c r="A114" s="76" t="s">
        <v>165</v>
      </c>
      <c r="F114" t="s">
        <v>163</v>
      </c>
    </row>
    <row r="115" spans="1:6" x14ac:dyDescent="0.25">
      <c r="F115" s="13"/>
    </row>
  </sheetData>
  <autoFilter ref="A1:F115"/>
  <mergeCells count="2">
    <mergeCell ref="C109:E109"/>
    <mergeCell ref="C110:E11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4" manualBreakCount="4">
    <brk id="26" max="5" man="1"/>
    <brk id="51" max="5" man="1"/>
    <brk id="69" max="5" man="1"/>
    <brk id="94" max="5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Zeros="0" zoomScaleNormal="100" workbookViewId="0">
      <selection activeCell="O26" sqref="O26"/>
    </sheetView>
  </sheetViews>
  <sheetFormatPr defaultRowHeight="15" x14ac:dyDescent="0.25"/>
  <cols>
    <col min="1" max="1" width="5.28515625" customWidth="1"/>
    <col min="2" max="2" width="41.85546875" customWidth="1"/>
    <col min="3" max="4" width="8.7109375" customWidth="1"/>
    <col min="5" max="5" width="9.5703125" customWidth="1"/>
    <col min="6" max="6" width="15.5703125" customWidth="1"/>
  </cols>
  <sheetData>
    <row r="1" spans="1:6" ht="17.25" x14ac:dyDescent="0.25">
      <c r="A1" s="147" t="s">
        <v>159</v>
      </c>
      <c r="B1" s="143"/>
      <c r="C1" s="143"/>
      <c r="D1" s="143"/>
      <c r="E1" s="143"/>
      <c r="F1" s="148"/>
    </row>
    <row r="3" spans="1:6" ht="17.25" x14ac:dyDescent="0.25">
      <c r="A3" s="147" t="s">
        <v>160</v>
      </c>
      <c r="B3" s="143"/>
      <c r="C3" s="143"/>
      <c r="D3" s="143"/>
      <c r="E3" s="143"/>
      <c r="F3" s="148"/>
    </row>
    <row r="5" spans="1:6" ht="17.25" customHeight="1" x14ac:dyDescent="0.3">
      <c r="A5" s="119" t="s">
        <v>5</v>
      </c>
      <c r="B5" s="120" t="s">
        <v>108</v>
      </c>
      <c r="C5" s="149"/>
      <c r="D5" s="149"/>
      <c r="E5" s="149"/>
      <c r="F5" s="121">
        <f>'Upravna zgrada'!F133</f>
        <v>0</v>
      </c>
    </row>
    <row r="7" spans="1:6" ht="17.25" x14ac:dyDescent="0.3">
      <c r="A7" s="119" t="s">
        <v>158</v>
      </c>
      <c r="B7" s="120" t="s">
        <v>100</v>
      </c>
      <c r="C7" s="149"/>
      <c r="D7" s="149"/>
      <c r="E7" s="149"/>
      <c r="F7" s="121">
        <f>'Zgrada Solane'!F109</f>
        <v>0</v>
      </c>
    </row>
    <row r="9" spans="1:6" ht="17.25" x14ac:dyDescent="0.3">
      <c r="A9" s="122"/>
      <c r="B9" s="123" t="s">
        <v>161</v>
      </c>
      <c r="C9" s="122"/>
      <c r="D9" s="122"/>
      <c r="E9" s="122"/>
      <c r="F9" s="121">
        <f>F5+F7</f>
        <v>0</v>
      </c>
    </row>
    <row r="11" spans="1:6" ht="17.25" x14ac:dyDescent="0.3">
      <c r="A11" s="122"/>
      <c r="B11" s="123" t="s">
        <v>162</v>
      </c>
      <c r="C11" s="122"/>
      <c r="D11" s="122"/>
      <c r="E11" s="122"/>
      <c r="F11" s="124">
        <f>F9*0.25</f>
        <v>0</v>
      </c>
    </row>
    <row r="13" spans="1:6" ht="17.25" x14ac:dyDescent="0.3">
      <c r="A13" s="122"/>
      <c r="B13" s="123" t="s">
        <v>44</v>
      </c>
      <c r="C13" s="122"/>
      <c r="D13" s="122"/>
      <c r="E13" s="122"/>
      <c r="F13" s="124">
        <f>F9+F11</f>
        <v>0</v>
      </c>
    </row>
    <row r="20" spans="1:6" x14ac:dyDescent="0.25">
      <c r="A20" s="76" t="s">
        <v>164</v>
      </c>
      <c r="B20" s="24"/>
      <c r="C20" s="38"/>
      <c r="F20" t="s">
        <v>163</v>
      </c>
    </row>
    <row r="21" spans="1:6" x14ac:dyDescent="0.25">
      <c r="A21" s="49"/>
      <c r="B21" s="24"/>
      <c r="C21" s="38"/>
      <c r="F21" s="13"/>
    </row>
  </sheetData>
  <mergeCells count="4">
    <mergeCell ref="A1:F1"/>
    <mergeCell ref="A3:F3"/>
    <mergeCell ref="C7:E7"/>
    <mergeCell ref="C5:E5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OPĆI UVJETI</vt:lpstr>
      <vt:lpstr>Upravna zgrada</vt:lpstr>
      <vt:lpstr>Zgrada Solane</vt:lpstr>
      <vt:lpstr>Sveukupna rekapitulacija</vt:lpstr>
      <vt:lpstr>'OPĆI UVJETI'!Print_Area</vt:lpstr>
      <vt:lpstr>'Sveukupna rekapitulacija'!Print_Area</vt:lpstr>
      <vt:lpstr>'Upravna zgrada'!Print_Area</vt:lpstr>
      <vt:lpstr>'Zgrada Solane'!Print_Area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Ivan Klanac</cp:lastModifiedBy>
  <cp:lastPrinted>2026-03-16T07:24:33Z</cp:lastPrinted>
  <dcterms:created xsi:type="dcterms:W3CDTF">2019-09-23T10:32:21Z</dcterms:created>
  <dcterms:modified xsi:type="dcterms:W3CDTF">2026-06-02T05:54:53Z</dcterms:modified>
</cp:coreProperties>
</file>