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sprajce\Desktop\ZŠ 49\"/>
    </mc:Choice>
  </mc:AlternateContent>
  <bookViews>
    <workbookView xWindow="-120" yWindow="-120" windowWidth="29040" windowHeight="15720" firstSheet="1" activeTab="1"/>
  </bookViews>
  <sheets>
    <sheet name="Troškovnik za SAP" sheetId="6" state="hidden" r:id="rId1"/>
    <sheet name="ZA DOBAVLJAČA" sheetId="3" r:id="rId2"/>
    <sheet name="Grupa materijala" sheetId="7" state="hidden" r:id="rId3"/>
  </sheets>
  <definedNames>
    <definedName name="_xlnm._FilterDatabase" localSheetId="0" hidden="1">'Troškovnik za SAP'!$A$8:$Q$143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6" l="1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9" i="6"/>
  <c r="Q9" i="6"/>
  <c r="P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9" i="6"/>
  <c r="G10" i="6" l="1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9" i="6"/>
  <c r="I12" i="3"/>
  <c r="I13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9" i="3" l="1"/>
  <c r="I10" i="3"/>
  <c r="I11" i="3"/>
  <c r="I31" i="3" l="1"/>
  <c r="D6" i="6"/>
  <c r="D5" i="6"/>
  <c r="D4" i="6"/>
  <c r="D3" i="6"/>
  <c r="D2" i="6"/>
  <c r="I32" i="3" l="1"/>
  <c r="I33" i="3" s="1"/>
</calcChain>
</file>

<file path=xl/sharedStrings.xml><?xml version="1.0" encoding="utf-8"?>
<sst xmlns="http://schemas.openxmlformats.org/spreadsheetml/2006/main" count="232" uniqueCount="119">
  <si>
    <t>TROŠKOVNIK</t>
  </si>
  <si>
    <t>Naziv predmeta nabave</t>
  </si>
  <si>
    <t>Evidencijski broj nabave</t>
  </si>
  <si>
    <t>Klasa ugovora</t>
  </si>
  <si>
    <t>Urbroj</t>
  </si>
  <si>
    <t>Broj stavke</t>
  </si>
  <si>
    <t>HAC Sifra</t>
  </si>
  <si>
    <t>Naziv</t>
  </si>
  <si>
    <t>Dodatni opis</t>
  </si>
  <si>
    <t>Nuđeni prozvod</t>
  </si>
  <si>
    <t>Kolicina 
stavke</t>
  </si>
  <si>
    <t>Mjerna 
jedinica</t>
  </si>
  <si>
    <t>Jedinična cijena bez PDV</t>
  </si>
  <si>
    <t>Pogon</t>
  </si>
  <si>
    <t>Grupa 
materijala</t>
  </si>
  <si>
    <t>Kategorija dodjele konta</t>
  </si>
  <si>
    <t>Nalog</t>
  </si>
  <si>
    <t>Mjesto troska</t>
  </si>
  <si>
    <t>Kategorija
 stavke</t>
  </si>
  <si>
    <t>Broj dana isporuka</t>
  </si>
  <si>
    <t>U</t>
  </si>
  <si>
    <t>Vrijedi od</t>
  </si>
  <si>
    <t>Vrijedi do</t>
  </si>
  <si>
    <t>Ukupno</t>
  </si>
  <si>
    <t>Mehanizacija:</t>
  </si>
  <si>
    <t>DA</t>
  </si>
  <si>
    <t>Kataloški broj</t>
  </si>
  <si>
    <t>Proizvođač</t>
  </si>
  <si>
    <t>Model i marka vozila</t>
  </si>
  <si>
    <t>PDV (25%)</t>
  </si>
  <si>
    <t>Mjesto isporuke/izvršenja usluge: Centralno skladište, 10361 otok Svibovski, Alfreda Nobela 1/2</t>
  </si>
  <si>
    <t>Sveukupno s PDV-om</t>
  </si>
  <si>
    <t>Naziv i kataloški broj</t>
  </si>
  <si>
    <t xml:space="preserve">TJO: </t>
  </si>
  <si>
    <t xml:space="preserve">Registracija vozila : </t>
  </si>
  <si>
    <t xml:space="preserve">Broj šasije: </t>
  </si>
  <si>
    <t>ZNUS001-Us. troškovi održ.-Troškovi održavanja teretnih vozila</t>
  </si>
  <si>
    <t>ZNUS002-Us. troškovi održ.-Troškovi održavanja osobnih vozila</t>
  </si>
  <si>
    <t>ZNUS003-Us. troškovi održ.-Troškovi održavanja opreme I strojeva</t>
  </si>
  <si>
    <t>ZNUS004-Us. naknade-Naknada za ceste teretna vozila</t>
  </si>
  <si>
    <t>ZNUS005-Us. naknade-Naknada za ceste osobna vozila</t>
  </si>
  <si>
    <t>ZNUS006-Us. naknade-Naknada za zaštitu okoliša teretna vozila</t>
  </si>
  <si>
    <t>ZNUS007-Us. naknade-Naknada za zaštitu okoliša osobna vozila</t>
  </si>
  <si>
    <t>ZNUS008-Us. naknade-Naknada za tehnički pregled teretna vozila</t>
  </si>
  <si>
    <t>ZNUS009-Us. naknade-Naknada za tehnički pregled osobna vozila</t>
  </si>
  <si>
    <t>ZNUS010-Us. osiguranje voz-Osiguranje osobna vozila</t>
  </si>
  <si>
    <t>ZNUS011-Us. osiguranje voz-Osiguranje osobna vozila - kasko</t>
  </si>
  <si>
    <t>ZNUS012-Us. osiguranje voz-Osiguranje teretna vozila</t>
  </si>
  <si>
    <t>ZNUS013-Us. osiguranje voz-Osiguranje teretna vozila - kasko</t>
  </si>
  <si>
    <t>ZNUS014-Us. str. post. i ene-Us. održavanja opreme za strojarska postrojenja i energetiku</t>
  </si>
  <si>
    <t>ZREZ001-Rezervni dijelovi-Osobna vozila</t>
  </si>
  <si>
    <t>ZREZ002-Rezervni dijelovi-Laka tretna vozila</t>
  </si>
  <si>
    <t>ZREZ003-Rezervni dijelovi-Teretna vozila</t>
  </si>
  <si>
    <t>ZREZ004-Rezervni dijelovi-Utovarivači - rovokopači, strojevi</t>
  </si>
  <si>
    <t>ZREZ005-Rezervni dijelovi-Traktori</t>
  </si>
  <si>
    <t>ZREZ006-Rezervni dijelovi-Motocikli</t>
  </si>
  <si>
    <t>ZREZ007-Rezervni dijelovi-Kosilice za košnju visokih nasipa</t>
  </si>
  <si>
    <t>ZREZ008-Rezervni dijelovi-Priključna vozila</t>
  </si>
  <si>
    <t>ZREZ009-Rezervni dijelovi-Strojevi za obilježavanje i održavanje asfaltnih površina</t>
  </si>
  <si>
    <t>ZREZ010-Rezervni dijelovi-Viljuškari</t>
  </si>
  <si>
    <t>ZREZ011-Rezervni dijelovi-Posipači</t>
  </si>
  <si>
    <t>ZREZ012-Rezervni dijelovi-Plugovi</t>
  </si>
  <si>
    <t>ZREZ013-Rezervni dijelovi-Freze za snijeg</t>
  </si>
  <si>
    <t>ZREZ014-Rezervni dijelovi-Priključci za čišćenje (čistilce, četke)</t>
  </si>
  <si>
    <t>ZREZ015-Rezervni dijelovi-Priključci za košnju i malčiranje</t>
  </si>
  <si>
    <t>ZREZ016-Rezervni dijelovi-Priključi za strojeve (makara, svrdlo, čekić, ...)</t>
  </si>
  <si>
    <t>ZREZ017-Rezervni dijelovi-Uređaji motorni (komresor, miniwash, ....)</t>
  </si>
  <si>
    <t>ZREZ018-Rezervni dijelovi-Agregati pokretni</t>
  </si>
  <si>
    <t>ZREZ019-Rezervni dijelovi-Alati motorni</t>
  </si>
  <si>
    <t>ZREZ020-Rezervni dijelovi-Akumulatori</t>
  </si>
  <si>
    <t>ZREZ021-Rezervni dijelovi-Dostavna vozila</t>
  </si>
  <si>
    <t>ZREZ022-Rezervni dijelovi-Noževi za snježne plugove</t>
  </si>
  <si>
    <t>ZREZ023-Rezervni dijelovi-Autoelektrika</t>
  </si>
  <si>
    <t>ZREZ024-Rezervni dijelovi-Hidraulične nadogradnje</t>
  </si>
  <si>
    <t>ZREZ025-Rezervni dijelovi-Vatrogasne nadogradnje</t>
  </si>
  <si>
    <t xml:space="preserve">Godina proizvodnje: </t>
  </si>
  <si>
    <t>Mjerna jedinica</t>
  </si>
  <si>
    <r>
      <rPr>
        <b/>
        <sz val="14"/>
        <rFont val="Calibri"/>
        <family val="2"/>
        <scheme val="minor"/>
      </rPr>
      <t>NAPOMENA</t>
    </r>
    <r>
      <rPr>
        <sz val="14"/>
        <rFont val="Calibri"/>
        <family val="2"/>
        <scheme val="minor"/>
      </rPr>
      <t>: U ponudu treba uračunati i troškove slanja robe do našeg Centralnog skladišta u Zagrebu. Ponuđeni zamjenski dijelovi, ukoliko ih ima, moraju kvalitetom odgovarati originalnim dijelovima.</t>
    </r>
  </si>
  <si>
    <t>Potpis i pečat ponuditelja___________________________________</t>
  </si>
  <si>
    <t>Količina stavke</t>
  </si>
  <si>
    <t>Proizvođač:</t>
  </si>
  <si>
    <t xml:space="preserve">Model i tip: </t>
  </si>
  <si>
    <t>Isporuka rezervnih dijelova i usluga servisa i popravka strojeva Aebi</t>
  </si>
  <si>
    <t>1-501-2026-46</t>
  </si>
  <si>
    <t>500-02/26-02/26</t>
  </si>
  <si>
    <t>Fleksibilno crijevo goriva 4/9x1800  103.9458</t>
  </si>
  <si>
    <t>Fleksibilno crijevo goriva 8/14   103.9447</t>
  </si>
  <si>
    <t>Fleksibilno crijevo 22/31x265   111 6106</t>
  </si>
  <si>
    <t>Fleksibilno crijevo 11/16x680  103.9457</t>
  </si>
  <si>
    <t>Plovak rezervoara goriva 104.1627</t>
  </si>
  <si>
    <t>Vijak 4,2x19  103.3714</t>
  </si>
  <si>
    <t>Vijak M4x12  103.3790</t>
  </si>
  <si>
    <t>Cijev 111.4868</t>
  </si>
  <si>
    <t>Poklopac rezervoara 102.7292</t>
  </si>
  <si>
    <t>Crijevo kočnice 104.0114</t>
  </si>
  <si>
    <t>Stezaljka crijeva 104.0069</t>
  </si>
  <si>
    <t>Obujmica crijeva S15/9 103.9582</t>
  </si>
  <si>
    <t>Obujmica crijeva Ø13 103.9575</t>
  </si>
  <si>
    <t>Obujmica crijeva Ø9 103.9583</t>
  </si>
  <si>
    <t>Obujmica crijeva 25-35  103.9603</t>
  </si>
  <si>
    <t>Obujmica crijeva 11-19 103.9565</t>
  </si>
  <si>
    <t>Stari kat. br 104.1630</t>
  </si>
  <si>
    <t>Brtva 41/65x3  1117404-3</t>
  </si>
  <si>
    <t>Brtva 111.4458</t>
  </si>
  <si>
    <t>Fleksibilno crijevo  111.6110</t>
  </si>
  <si>
    <t>Kutina</t>
  </si>
  <si>
    <t>03/2026</t>
  </si>
  <si>
    <t>ZG 9410 AU</t>
  </si>
  <si>
    <t>AEBI</t>
  </si>
  <si>
    <t>TT 70 TERRATRAC</t>
  </si>
  <si>
    <t>2004.</t>
  </si>
  <si>
    <t>TT7013003</t>
  </si>
  <si>
    <t>Rok isporuke maksimalno 25 dana: _________________ (upisati broj dana)</t>
  </si>
  <si>
    <t>Priključak rezervoara 150.0008</t>
  </si>
  <si>
    <t>Cijev 150.0154 kpl.</t>
  </si>
  <si>
    <t>M</t>
  </si>
  <si>
    <t>Kom</t>
  </si>
  <si>
    <t>ZREZ015</t>
  </si>
  <si>
    <t>Zahtjevnica za nabavu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</si>
</sst>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\ [$€-41A]"/>
  </numFmts>
  <fonts count="12" x14ac:knownFonts="1">
    <font>
      <sz val="11"/>
      <color theme="1"/>
      <name val="Calibri"/>
      <family val="2"/>
      <scheme val="minor"/>
    </font>
    <font>
      <b/>
      <sz val="11"/>
      <color theme="3" tint="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0" fillId="2" borderId="1" xfId="0" applyFill="1" applyBorder="1"/>
    <xf numFmtId="0" fontId="0" fillId="0" borderId="2" xfId="0" applyBorder="1"/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quotePrefix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2" fillId="2" borderId="2" xfId="0" applyFont="1" applyFill="1" applyBorder="1"/>
    <xf numFmtId="0" fontId="0" fillId="0" borderId="2" xfId="0" quotePrefix="1" applyFill="1" applyBorder="1" applyAlignment="1">
      <alignment horizontal="left" vertical="top"/>
    </xf>
    <xf numFmtId="0" fontId="0" fillId="0" borderId="2" xfId="0" quotePrefix="1" applyFill="1" applyBorder="1"/>
    <xf numFmtId="0" fontId="0" fillId="2" borderId="2" xfId="0" quotePrefix="1" applyFill="1" applyBorder="1" applyAlignment="1">
      <alignment horizontal="left"/>
    </xf>
    <xf numFmtId="0" fontId="0" fillId="0" borderId="0" xfId="0" applyAlignment="1">
      <alignment vertical="top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2" fillId="2" borderId="6" xfId="0" applyFont="1" applyFill="1" applyBorder="1"/>
    <xf numFmtId="0" fontId="2" fillId="2" borderId="8" xfId="0" applyFont="1" applyFill="1" applyBorder="1"/>
    <xf numFmtId="0" fontId="0" fillId="2" borderId="11" xfId="0" applyFill="1" applyBorder="1"/>
    <xf numFmtId="0" fontId="9" fillId="2" borderId="2" xfId="0" applyFont="1" applyFill="1" applyBorder="1"/>
    <xf numFmtId="0" fontId="10" fillId="0" borderId="2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65" fontId="0" fillId="0" borderId="2" xfId="0" applyNumberFormat="1" applyBorder="1" applyAlignment="1">
      <alignment horizontal="right"/>
    </xf>
    <xf numFmtId="165" fontId="0" fillId="0" borderId="2" xfId="0" applyNumberFormat="1" applyBorder="1"/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3"/>
  <sheetViews>
    <sheetView zoomScale="70" zoomScaleNormal="70" workbookViewId="0">
      <pane ySplit="8" topLeftCell="A9" activePane="bottomLeft" state="frozen"/>
      <selection pane="bottomLeft" activeCell="C42" sqref="C42"/>
    </sheetView>
  </sheetViews>
  <sheetFormatPr defaultRowHeight="15" x14ac:dyDescent="0.25"/>
  <cols>
    <col min="1" max="1" width="9.140625" style="16"/>
    <col min="2" max="2" width="12.85546875" style="16" customWidth="1"/>
    <col min="3" max="3" width="57.5703125" style="33" customWidth="1"/>
    <col min="4" max="4" width="66.5703125" style="19" customWidth="1"/>
    <col min="5" max="5" width="14.85546875" style="19" customWidth="1"/>
    <col min="6" max="6" width="9.140625" style="19"/>
    <col min="7" max="7" width="21.85546875" style="19" bestFit="1" customWidth="1"/>
    <col min="8" max="8" width="10" style="19" customWidth="1"/>
    <col min="9" max="9" width="12" style="19" customWidth="1"/>
    <col min="10" max="10" width="10.42578125" style="19" customWidth="1"/>
    <col min="11" max="11" width="12.28515625" style="19" customWidth="1"/>
    <col min="12" max="13" width="9.140625" style="19"/>
    <col min="14" max="14" width="10.7109375" style="19" customWidth="1"/>
    <col min="15" max="15" width="17.7109375" style="19" bestFit="1" customWidth="1"/>
    <col min="16" max="16" width="11.85546875" style="19" customWidth="1"/>
    <col min="17" max="17" width="28.5703125" style="19" bestFit="1" customWidth="1"/>
  </cols>
  <sheetData>
    <row r="1" spans="1:17" x14ac:dyDescent="0.25">
      <c r="A1" s="11"/>
      <c r="B1" s="12"/>
      <c r="C1" s="31"/>
      <c r="D1" s="17" t="s">
        <v>0</v>
      </c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7" x14ac:dyDescent="0.25">
      <c r="A2" s="13"/>
      <c r="B2" s="13"/>
      <c r="C2" s="26" t="s">
        <v>1</v>
      </c>
      <c r="D2" s="34" t="str">
        <f>'ZA DOBAVLJAČA'!D2</f>
        <v>Isporuka rezervnih dijelova i usluga servisa i popravka strojeva Aebi</v>
      </c>
      <c r="E2" s="20"/>
      <c r="F2" s="20"/>
      <c r="G2" s="29" t="s">
        <v>21</v>
      </c>
      <c r="H2" s="23"/>
      <c r="I2" s="20"/>
      <c r="J2" s="20"/>
      <c r="K2" s="20"/>
      <c r="L2" s="20"/>
      <c r="M2" s="20"/>
      <c r="N2" s="20"/>
    </row>
    <row r="3" spans="1:17" x14ac:dyDescent="0.25">
      <c r="A3" s="12"/>
      <c r="B3" s="12"/>
      <c r="C3" s="27" t="s">
        <v>2</v>
      </c>
      <c r="D3" s="28" t="str">
        <f>'ZA DOBAVLJAČA'!D3</f>
        <v>1-501-2026-46</v>
      </c>
      <c r="E3" s="18"/>
      <c r="F3" s="18"/>
      <c r="G3" s="30" t="s">
        <v>22</v>
      </c>
      <c r="H3" s="24"/>
      <c r="I3" s="18"/>
      <c r="J3" s="18"/>
      <c r="K3" s="18"/>
      <c r="L3" s="18"/>
      <c r="M3" s="18"/>
      <c r="N3" s="18"/>
    </row>
    <row r="4" spans="1:17" x14ac:dyDescent="0.25">
      <c r="A4" s="12"/>
      <c r="B4" s="12"/>
      <c r="C4" s="27" t="s">
        <v>3</v>
      </c>
      <c r="D4" s="28" t="str">
        <f>'ZA DOBAVLJAČA'!D4</f>
        <v>500-02/26-02/26</v>
      </c>
      <c r="E4" s="18"/>
      <c r="F4" s="18"/>
      <c r="G4" s="30" t="s">
        <v>24</v>
      </c>
      <c r="H4" s="21" t="s">
        <v>25</v>
      </c>
      <c r="I4" s="18"/>
      <c r="J4" s="18"/>
      <c r="K4" s="18"/>
      <c r="L4" s="18"/>
      <c r="M4" s="18"/>
      <c r="N4" s="18"/>
    </row>
    <row r="5" spans="1:17" x14ac:dyDescent="0.25">
      <c r="A5" s="12"/>
      <c r="B5" s="12"/>
      <c r="C5" s="27" t="s">
        <v>4</v>
      </c>
      <c r="D5" s="28">
        <f>'ZA DOBAVLJAČA'!D5</f>
        <v>0</v>
      </c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7" x14ac:dyDescent="0.25">
      <c r="A6" s="12"/>
      <c r="B6" s="12"/>
      <c r="C6" s="27" t="s">
        <v>19</v>
      </c>
      <c r="D6" s="28">
        <f>'ZA DOBAVLJAČA'!D6</f>
        <v>25</v>
      </c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7" x14ac:dyDescent="0.25">
      <c r="A7" s="12"/>
      <c r="B7" s="12"/>
      <c r="C7" s="2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7" ht="45" x14ac:dyDescent="0.25">
      <c r="A8" s="14" t="s">
        <v>5</v>
      </c>
      <c r="B8" s="15" t="s">
        <v>6</v>
      </c>
      <c r="C8" s="32" t="s">
        <v>7</v>
      </c>
      <c r="D8" s="9" t="s">
        <v>8</v>
      </c>
      <c r="E8" s="9" t="s">
        <v>9</v>
      </c>
      <c r="F8" s="8" t="s">
        <v>10</v>
      </c>
      <c r="G8" s="8" t="s">
        <v>11</v>
      </c>
      <c r="H8" s="8" t="s">
        <v>12</v>
      </c>
      <c r="I8" s="9" t="s">
        <v>13</v>
      </c>
      <c r="J8" s="8" t="s">
        <v>14</v>
      </c>
      <c r="K8" s="8" t="s">
        <v>15</v>
      </c>
      <c r="L8" s="9" t="s">
        <v>16</v>
      </c>
      <c r="M8" s="8" t="s">
        <v>17</v>
      </c>
      <c r="N8" s="8" t="s">
        <v>18</v>
      </c>
      <c r="O8" s="22" t="s">
        <v>26</v>
      </c>
      <c r="P8" s="22" t="s">
        <v>27</v>
      </c>
      <c r="Q8" s="22" t="s">
        <v>28</v>
      </c>
    </row>
    <row r="9" spans="1:17" x14ac:dyDescent="0.25">
      <c r="A9" s="14">
        <v>1</v>
      </c>
      <c r="B9" s="15">
        <f>'ZA DOBAVLJAČA'!B9</f>
        <v>0</v>
      </c>
      <c r="C9" s="32" t="str">
        <f>'ZA DOBAVLJAČA'!C9</f>
        <v>Fleksibilno crijevo goriva 4/9x1800  103.9458</v>
      </c>
      <c r="D9" s="9"/>
      <c r="E9" s="9">
        <f>'ZA DOBAVLJAČA'!E9</f>
        <v>0</v>
      </c>
      <c r="F9" s="8">
        <f>'ZA DOBAVLJAČA'!F9</f>
        <v>1</v>
      </c>
      <c r="G9" s="8" t="str">
        <f>'ZA DOBAVLJAČA'!G9</f>
        <v>Kom</v>
      </c>
      <c r="H9" s="8">
        <f>'ZA DOBAVLJAČA'!H9</f>
        <v>0</v>
      </c>
      <c r="I9" s="9">
        <v>1000</v>
      </c>
      <c r="J9" s="8" t="s">
        <v>117</v>
      </c>
      <c r="K9" s="25" t="s">
        <v>20</v>
      </c>
      <c r="L9" s="9">
        <v>27020009</v>
      </c>
      <c r="M9" s="8">
        <v>5020640</v>
      </c>
      <c r="N9" s="8"/>
      <c r="O9" s="22"/>
      <c r="P9" s="22" t="str">
        <f>'ZA DOBAVLJAČA'!C36</f>
        <v>AEBI</v>
      </c>
      <c r="Q9" s="22" t="str">
        <f>'ZA DOBAVLJAČA'!C37</f>
        <v>TT 70 TERRATRAC</v>
      </c>
    </row>
    <row r="10" spans="1:17" x14ac:dyDescent="0.25">
      <c r="A10" s="14">
        <v>2</v>
      </c>
      <c r="B10" s="15">
        <f>'ZA DOBAVLJAČA'!B10</f>
        <v>0</v>
      </c>
      <c r="C10" s="32" t="str">
        <f>'ZA DOBAVLJAČA'!C10</f>
        <v>Fleksibilno crijevo goriva 8/14   103.9447</v>
      </c>
      <c r="D10" s="9"/>
      <c r="E10" s="9">
        <f>'ZA DOBAVLJAČA'!E10</f>
        <v>0</v>
      </c>
      <c r="F10" s="8">
        <f>'ZA DOBAVLJAČA'!F10</f>
        <v>3.8</v>
      </c>
      <c r="G10" s="8" t="str">
        <f>'ZA DOBAVLJAČA'!G10</f>
        <v>M</v>
      </c>
      <c r="H10" s="8">
        <f>'ZA DOBAVLJAČA'!H10</f>
        <v>0</v>
      </c>
      <c r="I10" s="9">
        <v>1000</v>
      </c>
      <c r="J10" s="8" t="s">
        <v>117</v>
      </c>
      <c r="K10" s="25" t="s">
        <v>20</v>
      </c>
      <c r="L10" s="9">
        <v>27020009</v>
      </c>
      <c r="M10" s="8">
        <v>5020640</v>
      </c>
      <c r="N10" s="8"/>
      <c r="O10" s="22"/>
      <c r="P10" s="22" t="s">
        <v>108</v>
      </c>
      <c r="Q10" s="22" t="s">
        <v>109</v>
      </c>
    </row>
    <row r="11" spans="1:17" x14ac:dyDescent="0.25">
      <c r="A11" s="14">
        <v>3</v>
      </c>
      <c r="B11" s="15">
        <f>'ZA DOBAVLJAČA'!B11</f>
        <v>0</v>
      </c>
      <c r="C11" s="32" t="str">
        <f>'ZA DOBAVLJAČA'!C11</f>
        <v>Cijev 150.0154 kpl.</v>
      </c>
      <c r="D11" s="9"/>
      <c r="E11" s="9">
        <f>'ZA DOBAVLJAČA'!E11</f>
        <v>0</v>
      </c>
      <c r="F11" s="8">
        <f>'ZA DOBAVLJAČA'!F11</f>
        <v>1</v>
      </c>
      <c r="G11" s="8" t="str">
        <f>'ZA DOBAVLJAČA'!G11</f>
        <v>Kom</v>
      </c>
      <c r="H11" s="8">
        <f>'ZA DOBAVLJAČA'!H11</f>
        <v>0</v>
      </c>
      <c r="I11" s="9">
        <v>1000</v>
      </c>
      <c r="J11" s="8" t="s">
        <v>117</v>
      </c>
      <c r="K11" s="25" t="s">
        <v>20</v>
      </c>
      <c r="L11" s="9">
        <v>27020009</v>
      </c>
      <c r="M11" s="8">
        <v>5020640</v>
      </c>
      <c r="N11" s="8"/>
      <c r="O11" s="22"/>
      <c r="P11" s="22" t="s">
        <v>108</v>
      </c>
      <c r="Q11" s="22" t="s">
        <v>109</v>
      </c>
    </row>
    <row r="12" spans="1:17" x14ac:dyDescent="0.25">
      <c r="A12" s="14">
        <v>4</v>
      </c>
      <c r="B12" s="15">
        <f>'ZA DOBAVLJAČA'!B12</f>
        <v>0</v>
      </c>
      <c r="C12" s="32" t="str">
        <f>'ZA DOBAVLJAČA'!C12</f>
        <v>Fleksibilno crijevo 22/31x265   111 6106</v>
      </c>
      <c r="D12" s="9"/>
      <c r="E12" s="9">
        <f>'ZA DOBAVLJAČA'!E12</f>
        <v>0</v>
      </c>
      <c r="F12" s="8">
        <f>'ZA DOBAVLJAČA'!F12</f>
        <v>1</v>
      </c>
      <c r="G12" s="8" t="str">
        <f>'ZA DOBAVLJAČA'!G12</f>
        <v>M</v>
      </c>
      <c r="H12" s="8">
        <f>'ZA DOBAVLJAČA'!H12</f>
        <v>0</v>
      </c>
      <c r="I12" s="9">
        <v>1000</v>
      </c>
      <c r="J12" s="8" t="s">
        <v>117</v>
      </c>
      <c r="K12" s="25" t="s">
        <v>20</v>
      </c>
      <c r="L12" s="9">
        <v>27020009</v>
      </c>
      <c r="M12" s="8">
        <v>5020640</v>
      </c>
      <c r="N12" s="8"/>
      <c r="O12" s="22"/>
      <c r="P12" s="22" t="s">
        <v>108</v>
      </c>
      <c r="Q12" s="22" t="s">
        <v>109</v>
      </c>
    </row>
    <row r="13" spans="1:17" x14ac:dyDescent="0.25">
      <c r="A13" s="14">
        <v>5</v>
      </c>
      <c r="B13" s="15">
        <f>'ZA DOBAVLJAČA'!B13</f>
        <v>0</v>
      </c>
      <c r="C13" s="32" t="str">
        <f>'ZA DOBAVLJAČA'!C13</f>
        <v>Fleksibilno crijevo 11/16x680  103.9457</v>
      </c>
      <c r="D13" s="9"/>
      <c r="E13" s="9">
        <f>'ZA DOBAVLJAČA'!E13</f>
        <v>0</v>
      </c>
      <c r="F13" s="8">
        <f>'ZA DOBAVLJAČA'!F13</f>
        <v>1</v>
      </c>
      <c r="G13" s="8" t="str">
        <f>'ZA DOBAVLJAČA'!G13</f>
        <v>M</v>
      </c>
      <c r="H13" s="8">
        <f>'ZA DOBAVLJAČA'!H13</f>
        <v>0</v>
      </c>
      <c r="I13" s="9">
        <v>1000</v>
      </c>
      <c r="J13" s="8" t="s">
        <v>117</v>
      </c>
      <c r="K13" s="25" t="s">
        <v>20</v>
      </c>
      <c r="L13" s="9">
        <v>27020009</v>
      </c>
      <c r="M13" s="8">
        <v>5020640</v>
      </c>
      <c r="N13" s="8"/>
      <c r="O13" s="22"/>
      <c r="P13" s="22" t="s">
        <v>108</v>
      </c>
      <c r="Q13" s="22" t="s">
        <v>109</v>
      </c>
    </row>
    <row r="14" spans="1:17" x14ac:dyDescent="0.25">
      <c r="A14" s="14">
        <v>6</v>
      </c>
      <c r="B14" s="15">
        <f>'ZA DOBAVLJAČA'!B14</f>
        <v>0</v>
      </c>
      <c r="C14" s="32" t="str">
        <f>'ZA DOBAVLJAČA'!C14</f>
        <v>Plovak rezervoara goriva 104.1627</v>
      </c>
      <c r="D14" s="9"/>
      <c r="E14" s="9">
        <f>'ZA DOBAVLJAČA'!E14</f>
        <v>0</v>
      </c>
      <c r="F14" s="8">
        <f>'ZA DOBAVLJAČA'!F14</f>
        <v>1</v>
      </c>
      <c r="G14" s="8" t="str">
        <f>'ZA DOBAVLJAČA'!G14</f>
        <v>Kom</v>
      </c>
      <c r="H14" s="8">
        <f>'ZA DOBAVLJAČA'!H14</f>
        <v>0</v>
      </c>
      <c r="I14" s="9">
        <v>1000</v>
      </c>
      <c r="J14" s="8" t="s">
        <v>117</v>
      </c>
      <c r="K14" s="25" t="s">
        <v>20</v>
      </c>
      <c r="L14" s="9">
        <v>27020009</v>
      </c>
      <c r="M14" s="8">
        <v>5020640</v>
      </c>
      <c r="N14" s="8"/>
      <c r="O14" s="22"/>
      <c r="P14" s="22" t="s">
        <v>108</v>
      </c>
      <c r="Q14" s="22" t="s">
        <v>109</v>
      </c>
    </row>
    <row r="15" spans="1:17" x14ac:dyDescent="0.25">
      <c r="A15" s="14">
        <v>7</v>
      </c>
      <c r="B15" s="15">
        <f>'ZA DOBAVLJAČA'!B15</f>
        <v>0</v>
      </c>
      <c r="C15" s="32" t="str">
        <f>'ZA DOBAVLJAČA'!C15</f>
        <v>Brtva 41/65x3  1117404-3</v>
      </c>
      <c r="D15" s="9"/>
      <c r="E15" s="9">
        <f>'ZA DOBAVLJAČA'!E15</f>
        <v>0</v>
      </c>
      <c r="F15" s="8">
        <f>'ZA DOBAVLJAČA'!F15</f>
        <v>2</v>
      </c>
      <c r="G15" s="8" t="str">
        <f>'ZA DOBAVLJAČA'!G15</f>
        <v>Kom</v>
      </c>
      <c r="H15" s="8">
        <f>'ZA DOBAVLJAČA'!H15</f>
        <v>0</v>
      </c>
      <c r="I15" s="9">
        <v>1000</v>
      </c>
      <c r="J15" s="8" t="s">
        <v>117</v>
      </c>
      <c r="K15" s="25" t="s">
        <v>20</v>
      </c>
      <c r="L15" s="9">
        <v>27020009</v>
      </c>
      <c r="M15" s="8">
        <v>5020640</v>
      </c>
      <c r="N15" s="8"/>
      <c r="O15" s="22"/>
      <c r="P15" s="22" t="s">
        <v>108</v>
      </c>
      <c r="Q15" s="22" t="s">
        <v>109</v>
      </c>
    </row>
    <row r="16" spans="1:17" x14ac:dyDescent="0.25">
      <c r="A16" s="14">
        <v>8</v>
      </c>
      <c r="B16" s="15">
        <f>'ZA DOBAVLJAČA'!B16</f>
        <v>0</v>
      </c>
      <c r="C16" s="32" t="str">
        <f>'ZA DOBAVLJAČA'!C16</f>
        <v>Priključak rezervoara 150.0008</v>
      </c>
      <c r="D16" s="9"/>
      <c r="E16" s="9">
        <f>'ZA DOBAVLJAČA'!E16</f>
        <v>0</v>
      </c>
      <c r="F16" s="8">
        <f>'ZA DOBAVLJAČA'!F16</f>
        <v>1</v>
      </c>
      <c r="G16" s="8" t="str">
        <f>'ZA DOBAVLJAČA'!G16</f>
        <v>Kom</v>
      </c>
      <c r="H16" s="8">
        <f>'ZA DOBAVLJAČA'!H16</f>
        <v>0</v>
      </c>
      <c r="I16" s="9">
        <v>1000</v>
      </c>
      <c r="J16" s="8" t="s">
        <v>117</v>
      </c>
      <c r="K16" s="25" t="s">
        <v>20</v>
      </c>
      <c r="L16" s="9">
        <v>27020009</v>
      </c>
      <c r="M16" s="8">
        <v>5020640</v>
      </c>
      <c r="N16" s="8"/>
      <c r="O16" s="22"/>
      <c r="P16" s="22" t="s">
        <v>108</v>
      </c>
      <c r="Q16" s="22" t="s">
        <v>109</v>
      </c>
    </row>
    <row r="17" spans="1:17" x14ac:dyDescent="0.25">
      <c r="A17" s="14">
        <v>9</v>
      </c>
      <c r="B17" s="15">
        <f>'ZA DOBAVLJAČA'!B17</f>
        <v>0</v>
      </c>
      <c r="C17" s="32" t="str">
        <f>'ZA DOBAVLJAČA'!C17</f>
        <v>Vijak 4,2x19  103.3714</v>
      </c>
      <c r="D17" s="9"/>
      <c r="E17" s="9">
        <f>'ZA DOBAVLJAČA'!E17</f>
        <v>0</v>
      </c>
      <c r="F17" s="8">
        <f>'ZA DOBAVLJAČA'!F17</f>
        <v>12</v>
      </c>
      <c r="G17" s="8" t="str">
        <f>'ZA DOBAVLJAČA'!G17</f>
        <v>Kom</v>
      </c>
      <c r="H17" s="8">
        <f>'ZA DOBAVLJAČA'!H17</f>
        <v>0</v>
      </c>
      <c r="I17" s="9">
        <v>1000</v>
      </c>
      <c r="J17" s="8" t="s">
        <v>117</v>
      </c>
      <c r="K17" s="25" t="s">
        <v>20</v>
      </c>
      <c r="L17" s="9">
        <v>27020009</v>
      </c>
      <c r="M17" s="8">
        <v>5020640</v>
      </c>
      <c r="N17" s="8"/>
      <c r="O17" s="22"/>
      <c r="P17" s="22" t="s">
        <v>108</v>
      </c>
      <c r="Q17" s="22" t="s">
        <v>109</v>
      </c>
    </row>
    <row r="18" spans="1:17" x14ac:dyDescent="0.25">
      <c r="A18" s="14">
        <v>10</v>
      </c>
      <c r="B18" s="15">
        <f>'ZA DOBAVLJAČA'!B18</f>
        <v>0</v>
      </c>
      <c r="C18" s="32" t="str">
        <f>'ZA DOBAVLJAČA'!C18</f>
        <v>Brtva 111.4458</v>
      </c>
      <c r="D18" s="9"/>
      <c r="E18" s="9">
        <f>'ZA DOBAVLJAČA'!E18</f>
        <v>0</v>
      </c>
      <c r="F18" s="8">
        <f>'ZA DOBAVLJAČA'!F18</f>
        <v>1</v>
      </c>
      <c r="G18" s="8" t="str">
        <f>'ZA DOBAVLJAČA'!G18</f>
        <v>Kom</v>
      </c>
      <c r="H18" s="8">
        <f>'ZA DOBAVLJAČA'!H18</f>
        <v>0</v>
      </c>
      <c r="I18" s="9">
        <v>1000</v>
      </c>
      <c r="J18" s="8" t="s">
        <v>117</v>
      </c>
      <c r="K18" s="25" t="s">
        <v>20</v>
      </c>
      <c r="L18" s="9">
        <v>27020009</v>
      </c>
      <c r="M18" s="8">
        <v>5020640</v>
      </c>
      <c r="N18" s="8"/>
      <c r="O18" s="22"/>
      <c r="P18" s="22" t="s">
        <v>108</v>
      </c>
      <c r="Q18" s="22" t="s">
        <v>109</v>
      </c>
    </row>
    <row r="19" spans="1:17" x14ac:dyDescent="0.25">
      <c r="A19" s="14">
        <v>11</v>
      </c>
      <c r="B19" s="15">
        <f>'ZA DOBAVLJAČA'!B19</f>
        <v>0</v>
      </c>
      <c r="C19" s="32" t="str">
        <f>'ZA DOBAVLJAČA'!C19</f>
        <v>Vijak M4x12  103.3790</v>
      </c>
      <c r="D19" s="9"/>
      <c r="E19" s="9">
        <f>'ZA DOBAVLJAČA'!E19</f>
        <v>0</v>
      </c>
      <c r="F19" s="8">
        <f>'ZA DOBAVLJAČA'!F19</f>
        <v>6</v>
      </c>
      <c r="G19" s="8" t="str">
        <f>'ZA DOBAVLJAČA'!G19</f>
        <v>Kom</v>
      </c>
      <c r="H19" s="8">
        <f>'ZA DOBAVLJAČA'!H19</f>
        <v>0</v>
      </c>
      <c r="I19" s="9">
        <v>1000</v>
      </c>
      <c r="J19" s="8" t="s">
        <v>117</v>
      </c>
      <c r="K19" s="25" t="s">
        <v>20</v>
      </c>
      <c r="L19" s="9">
        <v>27020009</v>
      </c>
      <c r="M19" s="8">
        <v>5020640</v>
      </c>
      <c r="N19" s="8"/>
      <c r="O19" s="22"/>
      <c r="P19" s="22" t="s">
        <v>108</v>
      </c>
      <c r="Q19" s="22" t="s">
        <v>109</v>
      </c>
    </row>
    <row r="20" spans="1:17" x14ac:dyDescent="0.25">
      <c r="A20" s="14">
        <v>12</v>
      </c>
      <c r="B20" s="15">
        <f>'ZA DOBAVLJAČA'!B20</f>
        <v>0</v>
      </c>
      <c r="C20" s="32" t="str">
        <f>'ZA DOBAVLJAČA'!C20</f>
        <v>Cijev 111.4868</v>
      </c>
      <c r="D20" s="9"/>
      <c r="E20" s="9">
        <f>'ZA DOBAVLJAČA'!E20</f>
        <v>0</v>
      </c>
      <c r="F20" s="8">
        <f>'ZA DOBAVLJAČA'!F20</f>
        <v>1</v>
      </c>
      <c r="G20" s="8" t="str">
        <f>'ZA DOBAVLJAČA'!G20</f>
        <v>Kom</v>
      </c>
      <c r="H20" s="8">
        <f>'ZA DOBAVLJAČA'!H20</f>
        <v>0</v>
      </c>
      <c r="I20" s="9">
        <v>1000</v>
      </c>
      <c r="J20" s="8" t="s">
        <v>117</v>
      </c>
      <c r="K20" s="25" t="s">
        <v>20</v>
      </c>
      <c r="L20" s="9">
        <v>27020009</v>
      </c>
      <c r="M20" s="8">
        <v>5020640</v>
      </c>
      <c r="N20" s="8"/>
      <c r="O20" s="22"/>
      <c r="P20" s="22" t="s">
        <v>108</v>
      </c>
      <c r="Q20" s="22" t="s">
        <v>109</v>
      </c>
    </row>
    <row r="21" spans="1:17" x14ac:dyDescent="0.25">
      <c r="A21" s="14">
        <v>13</v>
      </c>
      <c r="B21" s="15">
        <f>'ZA DOBAVLJAČA'!B21</f>
        <v>0</v>
      </c>
      <c r="C21" s="32" t="str">
        <f>'ZA DOBAVLJAČA'!C21</f>
        <v>Fleksibilno crijevo  111.6110</v>
      </c>
      <c r="D21" s="9"/>
      <c r="E21" s="9">
        <f>'ZA DOBAVLJAČA'!E21</f>
        <v>0</v>
      </c>
      <c r="F21" s="8">
        <f>'ZA DOBAVLJAČA'!F21</f>
        <v>1</v>
      </c>
      <c r="G21" s="8" t="str">
        <f>'ZA DOBAVLJAČA'!G21</f>
        <v>Kom</v>
      </c>
      <c r="H21" s="8">
        <f>'ZA DOBAVLJAČA'!H21</f>
        <v>0</v>
      </c>
      <c r="I21" s="9">
        <v>1000</v>
      </c>
      <c r="J21" s="8" t="s">
        <v>117</v>
      </c>
      <c r="K21" s="25" t="s">
        <v>20</v>
      </c>
      <c r="L21" s="9">
        <v>27020009</v>
      </c>
      <c r="M21" s="8">
        <v>5020640</v>
      </c>
      <c r="N21" s="8"/>
      <c r="O21" s="22"/>
      <c r="P21" s="22" t="s">
        <v>108</v>
      </c>
      <c r="Q21" s="22" t="s">
        <v>109</v>
      </c>
    </row>
    <row r="22" spans="1:17" x14ac:dyDescent="0.25">
      <c r="A22" s="14">
        <v>14</v>
      </c>
      <c r="B22" s="15">
        <f>'ZA DOBAVLJAČA'!B22</f>
        <v>0</v>
      </c>
      <c r="C22" s="32" t="str">
        <f>'ZA DOBAVLJAČA'!C22</f>
        <v>Poklopac rezervoara 102.7292</v>
      </c>
      <c r="D22" s="9"/>
      <c r="E22" s="9">
        <f>'ZA DOBAVLJAČA'!E22</f>
        <v>0</v>
      </c>
      <c r="F22" s="8">
        <f>'ZA DOBAVLJAČA'!F22</f>
        <v>1</v>
      </c>
      <c r="G22" s="8" t="str">
        <f>'ZA DOBAVLJAČA'!G22</f>
        <v>Kom</v>
      </c>
      <c r="H22" s="8">
        <f>'ZA DOBAVLJAČA'!H22</f>
        <v>0</v>
      </c>
      <c r="I22" s="9">
        <v>1000</v>
      </c>
      <c r="J22" s="8" t="s">
        <v>117</v>
      </c>
      <c r="K22" s="25" t="s">
        <v>20</v>
      </c>
      <c r="L22" s="9">
        <v>27020009</v>
      </c>
      <c r="M22" s="8">
        <v>5020640</v>
      </c>
      <c r="N22" s="8"/>
      <c r="O22" s="22"/>
      <c r="P22" s="22" t="s">
        <v>108</v>
      </c>
      <c r="Q22" s="22" t="s">
        <v>109</v>
      </c>
    </row>
    <row r="23" spans="1:17" x14ac:dyDescent="0.25">
      <c r="A23" s="14">
        <v>15</v>
      </c>
      <c r="B23" s="15">
        <f>'ZA DOBAVLJAČA'!B23</f>
        <v>0</v>
      </c>
      <c r="C23" s="32" t="str">
        <f>'ZA DOBAVLJAČA'!C23</f>
        <v>Crijevo kočnice 104.0114</v>
      </c>
      <c r="D23" s="9"/>
      <c r="E23" s="9">
        <f>'ZA DOBAVLJAČA'!E23</f>
        <v>0</v>
      </c>
      <c r="F23" s="8">
        <f>'ZA DOBAVLJAČA'!F23</f>
        <v>2</v>
      </c>
      <c r="G23" s="8" t="str">
        <f>'ZA DOBAVLJAČA'!G23</f>
        <v>Kom</v>
      </c>
      <c r="H23" s="8">
        <f>'ZA DOBAVLJAČA'!H23</f>
        <v>0</v>
      </c>
      <c r="I23" s="9">
        <v>1000</v>
      </c>
      <c r="J23" s="8" t="s">
        <v>117</v>
      </c>
      <c r="K23" s="25" t="s">
        <v>20</v>
      </c>
      <c r="L23" s="9">
        <v>27020009</v>
      </c>
      <c r="M23" s="8">
        <v>5020640</v>
      </c>
      <c r="N23" s="8"/>
      <c r="O23" s="22"/>
      <c r="P23" s="22" t="s">
        <v>108</v>
      </c>
      <c r="Q23" s="22" t="s">
        <v>109</v>
      </c>
    </row>
    <row r="24" spans="1:17" x14ac:dyDescent="0.25">
      <c r="A24" s="14">
        <v>16</v>
      </c>
      <c r="B24" s="15">
        <f>'ZA DOBAVLJAČA'!B24</f>
        <v>0</v>
      </c>
      <c r="C24" s="32" t="str">
        <f>'ZA DOBAVLJAČA'!C24</f>
        <v>Stezaljka crijeva 104.0069</v>
      </c>
      <c r="D24" s="9"/>
      <c r="E24" s="9">
        <f>'ZA DOBAVLJAČA'!E24</f>
        <v>0</v>
      </c>
      <c r="F24" s="8">
        <f>'ZA DOBAVLJAČA'!F24</f>
        <v>2</v>
      </c>
      <c r="G24" s="8" t="str">
        <f>'ZA DOBAVLJAČA'!G24</f>
        <v>Kom</v>
      </c>
      <c r="H24" s="8">
        <f>'ZA DOBAVLJAČA'!H24</f>
        <v>0</v>
      </c>
      <c r="I24" s="9">
        <v>1000</v>
      </c>
      <c r="J24" s="8" t="s">
        <v>117</v>
      </c>
      <c r="K24" s="25" t="s">
        <v>20</v>
      </c>
      <c r="L24" s="9">
        <v>27020009</v>
      </c>
      <c r="M24" s="8">
        <v>5020640</v>
      </c>
      <c r="N24" s="8"/>
      <c r="O24" s="22"/>
      <c r="P24" s="22" t="s">
        <v>108</v>
      </c>
      <c r="Q24" s="22" t="s">
        <v>109</v>
      </c>
    </row>
    <row r="25" spans="1:17" x14ac:dyDescent="0.25">
      <c r="A25" s="14">
        <v>17</v>
      </c>
      <c r="B25" s="15">
        <f>'ZA DOBAVLJAČA'!B25</f>
        <v>0</v>
      </c>
      <c r="C25" s="32" t="str">
        <f>'ZA DOBAVLJAČA'!C25</f>
        <v>Obujmica crijeva S15/9 103.9582</v>
      </c>
      <c r="D25" s="9"/>
      <c r="E25" s="9">
        <f>'ZA DOBAVLJAČA'!E25</f>
        <v>0</v>
      </c>
      <c r="F25" s="8">
        <f>'ZA DOBAVLJAČA'!F25</f>
        <v>1</v>
      </c>
      <c r="G25" s="8" t="str">
        <f>'ZA DOBAVLJAČA'!G25</f>
        <v>Kom</v>
      </c>
      <c r="H25" s="8">
        <f>'ZA DOBAVLJAČA'!H25</f>
        <v>0</v>
      </c>
      <c r="I25" s="9">
        <v>1000</v>
      </c>
      <c r="J25" s="8" t="s">
        <v>117</v>
      </c>
      <c r="K25" s="25" t="s">
        <v>20</v>
      </c>
      <c r="L25" s="9">
        <v>27020009</v>
      </c>
      <c r="M25" s="8">
        <v>5020640</v>
      </c>
      <c r="N25" s="8"/>
      <c r="O25" s="22"/>
      <c r="P25" s="22" t="s">
        <v>108</v>
      </c>
      <c r="Q25" s="22" t="s">
        <v>109</v>
      </c>
    </row>
    <row r="26" spans="1:17" x14ac:dyDescent="0.25">
      <c r="A26" s="14">
        <v>18</v>
      </c>
      <c r="B26" s="15">
        <f>'ZA DOBAVLJAČA'!B26</f>
        <v>0</v>
      </c>
      <c r="C26" s="32" t="str">
        <f>'ZA DOBAVLJAČA'!C26</f>
        <v>Obujmica crijeva Ø13 103.9575</v>
      </c>
      <c r="D26" s="9"/>
      <c r="E26" s="9">
        <f>'ZA DOBAVLJAČA'!E26</f>
        <v>0</v>
      </c>
      <c r="F26" s="8">
        <f>'ZA DOBAVLJAČA'!F26</f>
        <v>10</v>
      </c>
      <c r="G26" s="8" t="str">
        <f>'ZA DOBAVLJAČA'!G26</f>
        <v>Kom</v>
      </c>
      <c r="H26" s="8">
        <f>'ZA DOBAVLJAČA'!H26</f>
        <v>0</v>
      </c>
      <c r="I26" s="9">
        <v>1000</v>
      </c>
      <c r="J26" s="8" t="s">
        <v>117</v>
      </c>
      <c r="K26" s="25" t="s">
        <v>20</v>
      </c>
      <c r="L26" s="9">
        <v>27020009</v>
      </c>
      <c r="M26" s="8">
        <v>5020640</v>
      </c>
      <c r="N26" s="8"/>
      <c r="O26" s="22"/>
      <c r="P26" s="22" t="s">
        <v>108</v>
      </c>
      <c r="Q26" s="22" t="s">
        <v>109</v>
      </c>
    </row>
    <row r="27" spans="1:17" x14ac:dyDescent="0.25">
      <c r="A27" s="14">
        <v>19</v>
      </c>
      <c r="B27" s="15">
        <f>'ZA DOBAVLJAČA'!B27</f>
        <v>0</v>
      </c>
      <c r="C27" s="32" t="str">
        <f>'ZA DOBAVLJAČA'!C27</f>
        <v>Obujmica crijeva Ø9 103.9583</v>
      </c>
      <c r="D27" s="9"/>
      <c r="E27" s="9">
        <f>'ZA DOBAVLJAČA'!E27</f>
        <v>0</v>
      </c>
      <c r="F27" s="8">
        <f>'ZA DOBAVLJAČA'!F27</f>
        <v>4</v>
      </c>
      <c r="G27" s="8" t="str">
        <f>'ZA DOBAVLJAČA'!G27</f>
        <v>Kom</v>
      </c>
      <c r="H27" s="8">
        <f>'ZA DOBAVLJAČA'!H27</f>
        <v>0</v>
      </c>
      <c r="I27" s="9">
        <v>1000</v>
      </c>
      <c r="J27" s="8" t="s">
        <v>117</v>
      </c>
      <c r="K27" s="25" t="s">
        <v>20</v>
      </c>
      <c r="L27" s="9">
        <v>27020009</v>
      </c>
      <c r="M27" s="8">
        <v>5020640</v>
      </c>
      <c r="N27" s="8"/>
      <c r="O27" s="22"/>
      <c r="P27" s="22" t="s">
        <v>108</v>
      </c>
      <c r="Q27" s="22" t="s">
        <v>109</v>
      </c>
    </row>
    <row r="28" spans="1:17" x14ac:dyDescent="0.25">
      <c r="A28" s="14">
        <v>20</v>
      </c>
      <c r="B28" s="15">
        <f>'ZA DOBAVLJAČA'!B28</f>
        <v>0</v>
      </c>
      <c r="C28" s="32" t="str">
        <f>'ZA DOBAVLJAČA'!C28</f>
        <v>Obujmica crijeva 25-35  103.9603</v>
      </c>
      <c r="D28" s="9"/>
      <c r="E28" s="9">
        <f>'ZA DOBAVLJAČA'!E28</f>
        <v>0</v>
      </c>
      <c r="F28" s="8">
        <f>'ZA DOBAVLJAČA'!F28</f>
        <v>4</v>
      </c>
      <c r="G28" s="8" t="str">
        <f>'ZA DOBAVLJAČA'!G28</f>
        <v>Kom</v>
      </c>
      <c r="H28" s="8">
        <f>'ZA DOBAVLJAČA'!H28</f>
        <v>0</v>
      </c>
      <c r="I28" s="9">
        <v>1000</v>
      </c>
      <c r="J28" s="8" t="s">
        <v>117</v>
      </c>
      <c r="K28" s="25" t="s">
        <v>20</v>
      </c>
      <c r="L28" s="9">
        <v>27020009</v>
      </c>
      <c r="M28" s="8">
        <v>5020640</v>
      </c>
      <c r="N28" s="8"/>
      <c r="O28" s="22"/>
      <c r="P28" s="22" t="s">
        <v>108</v>
      </c>
      <c r="Q28" s="22" t="s">
        <v>109</v>
      </c>
    </row>
    <row r="29" spans="1:17" x14ac:dyDescent="0.25">
      <c r="A29" s="14">
        <v>21</v>
      </c>
      <c r="B29" s="15">
        <f>'ZA DOBAVLJAČA'!B29</f>
        <v>0</v>
      </c>
      <c r="C29" s="32" t="str">
        <f>'ZA DOBAVLJAČA'!C29</f>
        <v>Obujmica crijeva 11-19 103.9565</v>
      </c>
      <c r="D29" s="9"/>
      <c r="E29" s="9">
        <f>'ZA DOBAVLJAČA'!E29</f>
        <v>0</v>
      </c>
      <c r="F29" s="8">
        <f>'ZA DOBAVLJAČA'!F29</f>
        <v>4</v>
      </c>
      <c r="G29" s="8" t="str">
        <f>'ZA DOBAVLJAČA'!G29</f>
        <v>Kom</v>
      </c>
      <c r="H29" s="8">
        <f>'ZA DOBAVLJAČA'!H29</f>
        <v>0</v>
      </c>
      <c r="I29" s="9">
        <v>1000</v>
      </c>
      <c r="J29" s="8" t="s">
        <v>117</v>
      </c>
      <c r="K29" s="25" t="s">
        <v>20</v>
      </c>
      <c r="L29" s="9">
        <v>27020009</v>
      </c>
      <c r="M29" s="8">
        <v>5020640</v>
      </c>
      <c r="N29" s="8"/>
      <c r="O29" s="22"/>
      <c r="P29" s="22" t="s">
        <v>108</v>
      </c>
      <c r="Q29" s="22" t="s">
        <v>109</v>
      </c>
    </row>
    <row r="30" spans="1:17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25">
      <c r="A33"/>
      <c r="B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25">
      <c r="A34"/>
      <c r="B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25">
      <c r="A35"/>
      <c r="B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25">
      <c r="A36"/>
      <c r="B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25">
      <c r="A37"/>
      <c r="B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25">
      <c r="A38"/>
      <c r="B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25">
      <c r="A39"/>
      <c r="B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25">
      <c r="A40"/>
      <c r="B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</sheetData>
  <autoFilter ref="A8:Q143"/>
  <pageMargins left="0.7" right="0.7" top="0.75" bottom="0.75" header="0.3" footer="0.3"/>
  <pageSetup paperSize="9" scale="4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zoomScale="70" zoomScaleNormal="70" workbookViewId="0">
      <selection activeCell="I14" sqref="I14"/>
    </sheetView>
  </sheetViews>
  <sheetFormatPr defaultRowHeight="15" x14ac:dyDescent="0.25"/>
  <cols>
    <col min="2" max="2" width="18.28515625" customWidth="1"/>
    <col min="3" max="3" width="39.5703125" customWidth="1"/>
    <col min="4" max="4" width="66.5703125" bestFit="1" customWidth="1"/>
    <col min="5" max="5" width="22.5703125" customWidth="1"/>
    <col min="8" max="8" width="20.140625" bestFit="1" customWidth="1"/>
    <col min="9" max="9" width="13.42578125" customWidth="1"/>
  </cols>
  <sheetData>
    <row r="1" spans="1:9" ht="24.95" customHeight="1" x14ac:dyDescent="0.25">
      <c r="A1" s="1"/>
      <c r="B1" s="2"/>
      <c r="C1" s="2"/>
      <c r="D1" s="3" t="s">
        <v>0</v>
      </c>
      <c r="E1" s="2"/>
      <c r="F1" s="2"/>
      <c r="G1" s="2"/>
      <c r="H1" s="2"/>
      <c r="I1" s="2"/>
    </row>
    <row r="2" spans="1:9" ht="24.95" customHeight="1" x14ac:dyDescent="0.25">
      <c r="A2" s="38"/>
      <c r="B2" s="4"/>
      <c r="C2" s="41" t="s">
        <v>1</v>
      </c>
      <c r="D2" s="52" t="s">
        <v>82</v>
      </c>
      <c r="E2" s="4"/>
      <c r="F2" s="4"/>
      <c r="G2" s="49" t="s">
        <v>21</v>
      </c>
      <c r="H2" s="4"/>
      <c r="I2" s="35"/>
    </row>
    <row r="3" spans="1:9" ht="24.95" customHeight="1" x14ac:dyDescent="0.25">
      <c r="A3" s="39"/>
      <c r="B3" s="2"/>
      <c r="C3" s="41" t="s">
        <v>2</v>
      </c>
      <c r="D3" s="42" t="s">
        <v>83</v>
      </c>
      <c r="E3" s="2"/>
      <c r="F3" s="2"/>
      <c r="G3" s="50" t="s">
        <v>22</v>
      </c>
      <c r="H3" s="51"/>
      <c r="I3" s="37"/>
    </row>
    <row r="4" spans="1:9" ht="24.95" customHeight="1" x14ac:dyDescent="0.25">
      <c r="A4" s="39"/>
      <c r="B4" s="2"/>
      <c r="C4" s="41" t="s">
        <v>3</v>
      </c>
      <c r="D4" s="43" t="s">
        <v>84</v>
      </c>
      <c r="E4" s="2"/>
      <c r="F4" s="2"/>
      <c r="G4" s="2"/>
      <c r="H4" s="2"/>
      <c r="I4" s="36"/>
    </row>
    <row r="5" spans="1:9" ht="24.95" customHeight="1" x14ac:dyDescent="0.25">
      <c r="A5" s="39"/>
      <c r="B5" s="2"/>
      <c r="C5" s="41" t="s">
        <v>4</v>
      </c>
      <c r="D5" s="43"/>
      <c r="E5" s="2"/>
      <c r="F5" s="2"/>
      <c r="G5" s="2"/>
      <c r="H5" s="2"/>
      <c r="I5" s="36"/>
    </row>
    <row r="6" spans="1:9" ht="24.95" customHeight="1" x14ac:dyDescent="0.25">
      <c r="A6" s="39"/>
      <c r="B6" s="2"/>
      <c r="C6" s="41" t="s">
        <v>19</v>
      </c>
      <c r="D6" s="44">
        <v>25</v>
      </c>
      <c r="E6" s="2"/>
      <c r="F6" s="2"/>
      <c r="G6" s="2"/>
      <c r="H6" s="2"/>
      <c r="I6" s="36"/>
    </row>
    <row r="7" spans="1:9" ht="24.95" customHeight="1" x14ac:dyDescent="0.25">
      <c r="A7" s="40"/>
      <c r="B7" s="2"/>
      <c r="C7" s="64"/>
      <c r="D7" s="65"/>
      <c r="E7" s="2"/>
      <c r="F7" s="2"/>
      <c r="G7" s="2"/>
      <c r="H7" s="2"/>
      <c r="I7" s="37"/>
    </row>
    <row r="8" spans="1:9" ht="30" x14ac:dyDescent="0.25">
      <c r="A8" s="8" t="s">
        <v>5</v>
      </c>
      <c r="B8" s="9" t="s">
        <v>6</v>
      </c>
      <c r="C8" s="9" t="s">
        <v>32</v>
      </c>
      <c r="D8" s="9" t="s">
        <v>8</v>
      </c>
      <c r="E8" s="9" t="s">
        <v>9</v>
      </c>
      <c r="F8" s="8" t="s">
        <v>79</v>
      </c>
      <c r="G8" s="8" t="s">
        <v>76</v>
      </c>
      <c r="H8" s="8" t="s">
        <v>12</v>
      </c>
      <c r="I8" s="8" t="s">
        <v>23</v>
      </c>
    </row>
    <row r="9" spans="1:9" ht="24.95" customHeight="1" x14ac:dyDescent="0.25">
      <c r="A9" s="8">
        <v>1</v>
      </c>
      <c r="B9" s="9"/>
      <c r="C9" s="53" t="s">
        <v>85</v>
      </c>
      <c r="D9" s="56"/>
      <c r="E9" s="9"/>
      <c r="F9" s="8">
        <v>1</v>
      </c>
      <c r="G9" s="58" t="s">
        <v>116</v>
      </c>
      <c r="H9" s="8"/>
      <c r="I9" s="10">
        <f t="shared" ref="I9:I29" si="0">F9*H9</f>
        <v>0</v>
      </c>
    </row>
    <row r="10" spans="1:9" ht="24.95" customHeight="1" x14ac:dyDescent="0.25">
      <c r="A10" s="8">
        <v>2</v>
      </c>
      <c r="B10" s="9"/>
      <c r="C10" s="54" t="s">
        <v>86</v>
      </c>
      <c r="D10" s="56"/>
      <c r="E10" s="9"/>
      <c r="F10" s="8">
        <v>3.8</v>
      </c>
      <c r="G10" s="58" t="s">
        <v>115</v>
      </c>
      <c r="H10" s="8"/>
      <c r="I10" s="10">
        <f t="shared" si="0"/>
        <v>0</v>
      </c>
    </row>
    <row r="11" spans="1:9" ht="24.95" customHeight="1" x14ac:dyDescent="0.25">
      <c r="A11" s="8">
        <v>3</v>
      </c>
      <c r="B11" s="9"/>
      <c r="C11" s="54" t="s">
        <v>114</v>
      </c>
      <c r="D11" s="56"/>
      <c r="E11" s="9"/>
      <c r="F11" s="8">
        <v>1</v>
      </c>
      <c r="G11" s="58" t="s">
        <v>116</v>
      </c>
      <c r="H11" s="8"/>
      <c r="I11" s="10">
        <f t="shared" si="0"/>
        <v>0</v>
      </c>
    </row>
    <row r="12" spans="1:9" ht="24.95" customHeight="1" x14ac:dyDescent="0.25">
      <c r="A12" s="8">
        <v>4</v>
      </c>
      <c r="B12" s="9"/>
      <c r="C12" s="54" t="s">
        <v>87</v>
      </c>
      <c r="D12" s="56"/>
      <c r="E12" s="9"/>
      <c r="F12" s="8">
        <v>1</v>
      </c>
      <c r="G12" s="58" t="s">
        <v>115</v>
      </c>
      <c r="H12" s="8"/>
      <c r="I12" s="10">
        <f t="shared" si="0"/>
        <v>0</v>
      </c>
    </row>
    <row r="13" spans="1:9" ht="24.95" customHeight="1" x14ac:dyDescent="0.25">
      <c r="A13" s="8">
        <v>5</v>
      </c>
      <c r="B13" s="9"/>
      <c r="C13" s="54" t="s">
        <v>88</v>
      </c>
      <c r="D13" s="56"/>
      <c r="E13" s="9"/>
      <c r="F13" s="8">
        <v>1</v>
      </c>
      <c r="G13" s="58" t="s">
        <v>115</v>
      </c>
      <c r="H13" s="8"/>
      <c r="I13" s="10">
        <f t="shared" si="0"/>
        <v>0</v>
      </c>
    </row>
    <row r="14" spans="1:9" ht="24.95" customHeight="1" x14ac:dyDescent="0.25">
      <c r="A14" s="8">
        <v>6</v>
      </c>
      <c r="B14" s="9"/>
      <c r="C14" s="54" t="s">
        <v>89</v>
      </c>
      <c r="D14" s="56"/>
      <c r="E14" s="9"/>
      <c r="F14" s="8">
        <v>1</v>
      </c>
      <c r="G14" s="58" t="s">
        <v>116</v>
      </c>
      <c r="H14" s="8"/>
      <c r="I14" s="10">
        <v>0</v>
      </c>
    </row>
    <row r="15" spans="1:9" ht="24.95" customHeight="1" x14ac:dyDescent="0.25">
      <c r="A15" s="8">
        <v>7</v>
      </c>
      <c r="B15" s="9"/>
      <c r="C15" s="55" t="s">
        <v>102</v>
      </c>
      <c r="D15" s="56" t="s">
        <v>101</v>
      </c>
      <c r="E15" s="9"/>
      <c r="F15" s="8">
        <v>2</v>
      </c>
      <c r="G15" s="58" t="s">
        <v>116</v>
      </c>
      <c r="H15" s="8"/>
      <c r="I15" s="10">
        <f t="shared" si="0"/>
        <v>0</v>
      </c>
    </row>
    <row r="16" spans="1:9" ht="24.95" customHeight="1" x14ac:dyDescent="0.25">
      <c r="A16" s="8">
        <v>8</v>
      </c>
      <c r="B16" s="9"/>
      <c r="C16" s="54" t="s">
        <v>113</v>
      </c>
      <c r="D16" s="56"/>
      <c r="E16" s="9"/>
      <c r="F16" s="8">
        <v>1</v>
      </c>
      <c r="G16" s="58" t="s">
        <v>116</v>
      </c>
      <c r="H16" s="8"/>
      <c r="I16" s="10">
        <f t="shared" si="0"/>
        <v>0</v>
      </c>
    </row>
    <row r="17" spans="1:9" ht="24.95" customHeight="1" x14ac:dyDescent="0.25">
      <c r="A17" s="8">
        <v>9</v>
      </c>
      <c r="B17" s="9"/>
      <c r="C17" s="54" t="s">
        <v>90</v>
      </c>
      <c r="D17" s="56"/>
      <c r="E17" s="9"/>
      <c r="F17" s="8">
        <v>12</v>
      </c>
      <c r="G17" s="58" t="s">
        <v>116</v>
      </c>
      <c r="H17" s="8"/>
      <c r="I17" s="10">
        <f t="shared" si="0"/>
        <v>0</v>
      </c>
    </row>
    <row r="18" spans="1:9" ht="24.95" customHeight="1" x14ac:dyDescent="0.25">
      <c r="A18" s="8">
        <v>10</v>
      </c>
      <c r="B18" s="9"/>
      <c r="C18" s="54" t="s">
        <v>103</v>
      </c>
      <c r="D18" s="56"/>
      <c r="E18" s="9"/>
      <c r="F18" s="8">
        <v>1</v>
      </c>
      <c r="G18" s="58" t="s">
        <v>116</v>
      </c>
      <c r="H18" s="8"/>
      <c r="I18" s="10">
        <f t="shared" si="0"/>
        <v>0</v>
      </c>
    </row>
    <row r="19" spans="1:9" ht="24.95" customHeight="1" x14ac:dyDescent="0.25">
      <c r="A19" s="8">
        <v>11</v>
      </c>
      <c r="B19" s="9"/>
      <c r="C19" s="54" t="s">
        <v>91</v>
      </c>
      <c r="D19" s="56"/>
      <c r="E19" s="9"/>
      <c r="F19" s="8">
        <v>6</v>
      </c>
      <c r="G19" s="58" t="s">
        <v>116</v>
      </c>
      <c r="H19" s="8"/>
      <c r="I19" s="10">
        <f t="shared" si="0"/>
        <v>0</v>
      </c>
    </row>
    <row r="20" spans="1:9" ht="24.95" customHeight="1" x14ac:dyDescent="0.25">
      <c r="A20" s="8">
        <v>12</v>
      </c>
      <c r="B20" s="9"/>
      <c r="C20" s="55" t="s">
        <v>92</v>
      </c>
      <c r="D20" s="56"/>
      <c r="E20" s="9"/>
      <c r="F20" s="8">
        <v>1</v>
      </c>
      <c r="G20" s="58" t="s">
        <v>116</v>
      </c>
      <c r="H20" s="8"/>
      <c r="I20" s="10">
        <f t="shared" si="0"/>
        <v>0</v>
      </c>
    </row>
    <row r="21" spans="1:9" ht="24.95" customHeight="1" x14ac:dyDescent="0.25">
      <c r="A21" s="8">
        <v>13</v>
      </c>
      <c r="B21" s="9"/>
      <c r="C21" s="54" t="s">
        <v>104</v>
      </c>
      <c r="D21" s="56"/>
      <c r="E21" s="9"/>
      <c r="F21" s="8">
        <v>1</v>
      </c>
      <c r="G21" s="58" t="s">
        <v>116</v>
      </c>
      <c r="H21" s="8"/>
      <c r="I21" s="10">
        <f t="shared" si="0"/>
        <v>0</v>
      </c>
    </row>
    <row r="22" spans="1:9" ht="24.95" customHeight="1" x14ac:dyDescent="0.25">
      <c r="A22" s="8">
        <v>14</v>
      </c>
      <c r="B22" s="9"/>
      <c r="C22" s="55" t="s">
        <v>93</v>
      </c>
      <c r="D22" s="56"/>
      <c r="E22" s="9"/>
      <c r="F22" s="8">
        <v>1</v>
      </c>
      <c r="G22" s="58" t="s">
        <v>116</v>
      </c>
      <c r="H22" s="8"/>
      <c r="I22" s="10">
        <f t="shared" si="0"/>
        <v>0</v>
      </c>
    </row>
    <row r="23" spans="1:9" ht="24.95" customHeight="1" x14ac:dyDescent="0.25">
      <c r="A23" s="8">
        <v>15</v>
      </c>
      <c r="B23" s="9"/>
      <c r="C23" s="55" t="s">
        <v>94</v>
      </c>
      <c r="D23" s="56"/>
      <c r="E23" s="9"/>
      <c r="F23" s="8">
        <v>2</v>
      </c>
      <c r="G23" s="58" t="s">
        <v>116</v>
      </c>
      <c r="H23" s="8"/>
      <c r="I23" s="10">
        <f t="shared" si="0"/>
        <v>0</v>
      </c>
    </row>
    <row r="24" spans="1:9" ht="24.95" customHeight="1" x14ac:dyDescent="0.25">
      <c r="A24" s="8">
        <v>16</v>
      </c>
      <c r="B24" s="7"/>
      <c r="C24" s="55" t="s">
        <v>95</v>
      </c>
      <c r="D24" s="57"/>
      <c r="E24" s="7"/>
      <c r="F24" s="8">
        <v>2</v>
      </c>
      <c r="G24" s="59" t="s">
        <v>116</v>
      </c>
      <c r="H24" s="6"/>
      <c r="I24" s="10">
        <f t="shared" si="0"/>
        <v>0</v>
      </c>
    </row>
    <row r="25" spans="1:9" ht="24.95" customHeight="1" x14ac:dyDescent="0.25">
      <c r="A25" s="8">
        <v>17</v>
      </c>
      <c r="B25" s="7"/>
      <c r="C25" s="55" t="s">
        <v>96</v>
      </c>
      <c r="D25" s="57"/>
      <c r="E25" s="7"/>
      <c r="F25" s="7">
        <v>1</v>
      </c>
      <c r="G25" s="59" t="s">
        <v>116</v>
      </c>
      <c r="H25" s="6"/>
      <c r="I25" s="10">
        <f t="shared" si="0"/>
        <v>0</v>
      </c>
    </row>
    <row r="26" spans="1:9" ht="24.95" customHeight="1" x14ac:dyDescent="0.25">
      <c r="A26" s="8">
        <v>18</v>
      </c>
      <c r="B26" s="7"/>
      <c r="C26" s="55" t="s">
        <v>97</v>
      </c>
      <c r="D26" s="57"/>
      <c r="E26" s="7"/>
      <c r="F26" s="7">
        <v>10</v>
      </c>
      <c r="G26" s="59" t="s">
        <v>116</v>
      </c>
      <c r="H26" s="6"/>
      <c r="I26" s="10">
        <f t="shared" si="0"/>
        <v>0</v>
      </c>
    </row>
    <row r="27" spans="1:9" ht="24.95" customHeight="1" x14ac:dyDescent="0.25">
      <c r="A27" s="8">
        <v>19</v>
      </c>
      <c r="B27" s="7"/>
      <c r="C27" s="55" t="s">
        <v>98</v>
      </c>
      <c r="D27" s="57"/>
      <c r="E27" s="7"/>
      <c r="F27" s="7">
        <v>4</v>
      </c>
      <c r="G27" s="59" t="s">
        <v>116</v>
      </c>
      <c r="H27" s="6"/>
      <c r="I27" s="10">
        <f t="shared" si="0"/>
        <v>0</v>
      </c>
    </row>
    <row r="28" spans="1:9" ht="24.95" customHeight="1" x14ac:dyDescent="0.25">
      <c r="A28" s="8">
        <v>20</v>
      </c>
      <c r="B28" s="7"/>
      <c r="C28" s="55" t="s">
        <v>99</v>
      </c>
      <c r="D28" s="57"/>
      <c r="E28" s="7"/>
      <c r="F28" s="7">
        <v>4</v>
      </c>
      <c r="G28" s="59" t="s">
        <v>116</v>
      </c>
      <c r="H28" s="6"/>
      <c r="I28" s="10">
        <f t="shared" si="0"/>
        <v>0</v>
      </c>
    </row>
    <row r="29" spans="1:9" ht="24.95" customHeight="1" x14ac:dyDescent="0.25">
      <c r="A29" s="8">
        <v>21</v>
      </c>
      <c r="B29" s="7"/>
      <c r="C29" s="55" t="s">
        <v>100</v>
      </c>
      <c r="D29" s="57"/>
      <c r="E29" s="7"/>
      <c r="F29" s="7">
        <v>4</v>
      </c>
      <c r="G29" s="59" t="s">
        <v>116</v>
      </c>
      <c r="H29" s="6"/>
      <c r="I29" s="10">
        <f t="shared" si="0"/>
        <v>0</v>
      </c>
    </row>
    <row r="30" spans="1:9" ht="24.95" customHeight="1" x14ac:dyDescent="0.25"/>
    <row r="31" spans="1:9" ht="24.95" customHeight="1" x14ac:dyDescent="0.25">
      <c r="H31" s="5" t="s">
        <v>23</v>
      </c>
      <c r="I31" s="60">
        <f>SUM(I9:I29)</f>
        <v>0</v>
      </c>
    </row>
    <row r="32" spans="1:9" ht="24.95" customHeight="1" x14ac:dyDescent="0.25">
      <c r="H32" s="5" t="s">
        <v>29</v>
      </c>
      <c r="I32" s="61">
        <f>I31*0.25</f>
        <v>0</v>
      </c>
    </row>
    <row r="33" spans="1:9" ht="24.95" customHeight="1" x14ac:dyDescent="0.25">
      <c r="A33" s="66" t="s">
        <v>118</v>
      </c>
      <c r="B33" s="67"/>
      <c r="C33" s="62" t="s">
        <v>106</v>
      </c>
      <c r="H33" s="5" t="s">
        <v>31</v>
      </c>
      <c r="I33" s="61">
        <f>I31+I32</f>
        <v>0</v>
      </c>
    </row>
    <row r="34" spans="1:9" ht="24.95" customHeight="1" x14ac:dyDescent="0.25">
      <c r="A34" s="66" t="s">
        <v>33</v>
      </c>
      <c r="B34" s="67"/>
      <c r="C34" s="63" t="s">
        <v>105</v>
      </c>
    </row>
    <row r="35" spans="1:9" ht="24.95" customHeight="1" x14ac:dyDescent="0.25">
      <c r="A35" s="66" t="s">
        <v>34</v>
      </c>
      <c r="B35" s="67"/>
      <c r="C35" s="63" t="s">
        <v>107</v>
      </c>
    </row>
    <row r="36" spans="1:9" ht="24.95" customHeight="1" x14ac:dyDescent="0.25">
      <c r="A36" s="66" t="s">
        <v>80</v>
      </c>
      <c r="B36" s="67"/>
      <c r="C36" s="63" t="s">
        <v>108</v>
      </c>
    </row>
    <row r="37" spans="1:9" ht="24.95" customHeight="1" x14ac:dyDescent="0.25">
      <c r="A37" s="66" t="s">
        <v>81</v>
      </c>
      <c r="B37" s="67"/>
      <c r="C37" s="63" t="s">
        <v>109</v>
      </c>
    </row>
    <row r="38" spans="1:9" ht="24.95" customHeight="1" x14ac:dyDescent="0.25">
      <c r="A38" s="66" t="s">
        <v>75</v>
      </c>
      <c r="B38" s="67"/>
      <c r="C38" s="63" t="s">
        <v>110</v>
      </c>
    </row>
    <row r="39" spans="1:9" ht="24.95" customHeight="1" x14ac:dyDescent="0.25">
      <c r="A39" s="66" t="s">
        <v>35</v>
      </c>
      <c r="B39" s="67"/>
      <c r="C39" s="63" t="s">
        <v>111</v>
      </c>
      <c r="E39" s="70"/>
      <c r="F39" s="70"/>
      <c r="G39" s="70"/>
      <c r="H39" s="70"/>
    </row>
    <row r="40" spans="1:9" ht="24.95" customHeight="1" x14ac:dyDescent="0.25"/>
    <row r="41" spans="1:9" ht="24.95" customHeight="1" x14ac:dyDescent="0.25"/>
    <row r="42" spans="1:9" ht="40.5" customHeight="1" x14ac:dyDescent="0.25">
      <c r="A42" s="69" t="s">
        <v>77</v>
      </c>
      <c r="B42" s="69"/>
      <c r="C42" s="69"/>
      <c r="D42" s="69"/>
    </row>
    <row r="43" spans="1:9" ht="24.95" customHeight="1" x14ac:dyDescent="0.3">
      <c r="A43" s="68" t="s">
        <v>112</v>
      </c>
      <c r="B43" s="68"/>
      <c r="C43" s="68"/>
      <c r="D43" s="68"/>
    </row>
    <row r="44" spans="1:9" ht="24.95" customHeight="1" x14ac:dyDescent="0.3">
      <c r="A44" s="46" t="s">
        <v>30</v>
      </c>
      <c r="B44" s="46"/>
      <c r="C44" s="47"/>
      <c r="D44" s="47"/>
    </row>
    <row r="51" spans="5:5" ht="18.75" x14ac:dyDescent="0.3">
      <c r="E51" s="48" t="s">
        <v>78</v>
      </c>
    </row>
  </sheetData>
  <mergeCells count="11">
    <mergeCell ref="A43:D43"/>
    <mergeCell ref="A42:D42"/>
    <mergeCell ref="E39:H39"/>
    <mergeCell ref="A34:B34"/>
    <mergeCell ref="A33:B33"/>
    <mergeCell ref="C7:D7"/>
    <mergeCell ref="A39:B39"/>
    <mergeCell ref="A38:B38"/>
    <mergeCell ref="A35:B35"/>
    <mergeCell ref="A37:B37"/>
    <mergeCell ref="A36:B36"/>
  </mergeCells>
  <pageMargins left="0.7" right="0.7" top="0.75" bottom="0.75" header="0.3" footer="0.3"/>
  <pageSetup paperSize="9" scale="4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9"/>
  <sheetViews>
    <sheetView topLeftCell="A4" workbookViewId="0">
      <selection activeCell="A40" sqref="A40"/>
    </sheetView>
  </sheetViews>
  <sheetFormatPr defaultRowHeight="15" x14ac:dyDescent="0.25"/>
  <cols>
    <col min="1" max="1" width="81.42578125" bestFit="1" customWidth="1"/>
  </cols>
  <sheetData>
    <row r="1" spans="1:1" x14ac:dyDescent="0.25">
      <c r="A1" s="45" t="s">
        <v>36</v>
      </c>
    </row>
    <row r="2" spans="1:1" x14ac:dyDescent="0.25">
      <c r="A2" s="45" t="s">
        <v>37</v>
      </c>
    </row>
    <row r="3" spans="1:1" x14ac:dyDescent="0.25">
      <c r="A3" s="45" t="s">
        <v>38</v>
      </c>
    </row>
    <row r="4" spans="1:1" x14ac:dyDescent="0.25">
      <c r="A4" s="45" t="s">
        <v>39</v>
      </c>
    </row>
    <row r="5" spans="1:1" x14ac:dyDescent="0.25">
      <c r="A5" s="45" t="s">
        <v>40</v>
      </c>
    </row>
    <row r="6" spans="1:1" x14ac:dyDescent="0.25">
      <c r="A6" s="45" t="s">
        <v>41</v>
      </c>
    </row>
    <row r="7" spans="1:1" x14ac:dyDescent="0.25">
      <c r="A7" s="45" t="s">
        <v>42</v>
      </c>
    </row>
    <row r="8" spans="1:1" x14ac:dyDescent="0.25">
      <c r="A8" s="45" t="s">
        <v>43</v>
      </c>
    </row>
    <row r="9" spans="1:1" x14ac:dyDescent="0.25">
      <c r="A9" s="45" t="s">
        <v>44</v>
      </c>
    </row>
    <row r="10" spans="1:1" x14ac:dyDescent="0.25">
      <c r="A10" s="45" t="s">
        <v>45</v>
      </c>
    </row>
    <row r="11" spans="1:1" x14ac:dyDescent="0.25">
      <c r="A11" s="45" t="s">
        <v>46</v>
      </c>
    </row>
    <row r="12" spans="1:1" x14ac:dyDescent="0.25">
      <c r="A12" s="45" t="s">
        <v>47</v>
      </c>
    </row>
    <row r="13" spans="1:1" x14ac:dyDescent="0.25">
      <c r="A13" s="45" t="s">
        <v>48</v>
      </c>
    </row>
    <row r="14" spans="1:1" x14ac:dyDescent="0.25">
      <c r="A14" s="45" t="s">
        <v>49</v>
      </c>
    </row>
    <row r="15" spans="1:1" x14ac:dyDescent="0.25">
      <c r="A15" s="45" t="s">
        <v>50</v>
      </c>
    </row>
    <row r="16" spans="1:1" x14ac:dyDescent="0.25">
      <c r="A16" s="45" t="s">
        <v>51</v>
      </c>
    </row>
    <row r="17" spans="1:1" x14ac:dyDescent="0.25">
      <c r="A17" s="45" t="s">
        <v>52</v>
      </c>
    </row>
    <row r="18" spans="1:1" x14ac:dyDescent="0.25">
      <c r="A18" s="45" t="s">
        <v>53</v>
      </c>
    </row>
    <row r="19" spans="1:1" x14ac:dyDescent="0.25">
      <c r="A19" s="45" t="s">
        <v>54</v>
      </c>
    </row>
    <row r="20" spans="1:1" x14ac:dyDescent="0.25">
      <c r="A20" s="45" t="s">
        <v>55</v>
      </c>
    </row>
    <row r="21" spans="1:1" x14ac:dyDescent="0.25">
      <c r="A21" s="45" t="s">
        <v>56</v>
      </c>
    </row>
    <row r="22" spans="1:1" x14ac:dyDescent="0.25">
      <c r="A22" s="45" t="s">
        <v>57</v>
      </c>
    </row>
    <row r="23" spans="1:1" x14ac:dyDescent="0.25">
      <c r="A23" s="45" t="s">
        <v>58</v>
      </c>
    </row>
    <row r="24" spans="1:1" x14ac:dyDescent="0.25">
      <c r="A24" s="45" t="s">
        <v>59</v>
      </c>
    </row>
    <row r="25" spans="1:1" x14ac:dyDescent="0.25">
      <c r="A25" s="45" t="s">
        <v>60</v>
      </c>
    </row>
    <row r="26" spans="1:1" x14ac:dyDescent="0.25">
      <c r="A26" s="45" t="s">
        <v>61</v>
      </c>
    </row>
    <row r="27" spans="1:1" x14ac:dyDescent="0.25">
      <c r="A27" s="45" t="s">
        <v>62</v>
      </c>
    </row>
    <row r="28" spans="1:1" x14ac:dyDescent="0.25">
      <c r="A28" s="45" t="s">
        <v>63</v>
      </c>
    </row>
    <row r="29" spans="1:1" x14ac:dyDescent="0.25">
      <c r="A29" s="45" t="s">
        <v>64</v>
      </c>
    </row>
    <row r="30" spans="1:1" x14ac:dyDescent="0.25">
      <c r="A30" s="45" t="s">
        <v>65</v>
      </c>
    </row>
    <row r="31" spans="1:1" x14ac:dyDescent="0.25">
      <c r="A31" s="45" t="s">
        <v>66</v>
      </c>
    </row>
    <row r="32" spans="1:1" x14ac:dyDescent="0.25">
      <c r="A32" s="45" t="s">
        <v>67</v>
      </c>
    </row>
    <row r="33" spans="1:1" x14ac:dyDescent="0.25">
      <c r="A33" s="45" t="s">
        <v>68</v>
      </c>
    </row>
    <row r="34" spans="1:1" x14ac:dyDescent="0.25">
      <c r="A34" s="45" t="s">
        <v>69</v>
      </c>
    </row>
    <row r="35" spans="1:1" x14ac:dyDescent="0.25">
      <c r="A35" s="45" t="s">
        <v>70</v>
      </c>
    </row>
    <row r="36" spans="1:1" x14ac:dyDescent="0.25">
      <c r="A36" s="45" t="s">
        <v>71</v>
      </c>
    </row>
    <row r="37" spans="1:1" x14ac:dyDescent="0.25">
      <c r="A37" s="45" t="s">
        <v>72</v>
      </c>
    </row>
    <row r="38" spans="1:1" x14ac:dyDescent="0.25">
      <c r="A38" s="45" t="s">
        <v>73</v>
      </c>
    </row>
    <row r="39" spans="1:1" x14ac:dyDescent="0.25">
      <c r="A39" s="45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Troškovnik za SAP</vt:lpstr>
      <vt:lpstr>ZA DOBAVLJAČA</vt:lpstr>
      <vt:lpstr>Grupa materijala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Jugo</dc:creator>
  <cp:lastModifiedBy>Zoran Šprajcer</cp:lastModifiedBy>
  <cp:lastPrinted>2026-01-23T06:32:13Z</cp:lastPrinted>
  <dcterms:created xsi:type="dcterms:W3CDTF">2015-06-05T18:17:20Z</dcterms:created>
  <dcterms:modified xsi:type="dcterms:W3CDTF">2026-01-30T06:05:50Z</dcterms:modified>
</cp:coreProperties>
</file>