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klanac\Desktop\NABAVA 2025\UGOVOR\M-2025-811\"/>
    </mc:Choice>
  </mc:AlternateContent>
  <bookViews>
    <workbookView xWindow="-120" yWindow="-120" windowWidth="29040" windowHeight="15840" tabRatio="644" firstSheet="10" activeTab="16"/>
  </bookViews>
  <sheets>
    <sheet name="jedinicne cijene" sheetId="27" state="hidden" r:id="rId1"/>
    <sheet name="OPĆI UVJETI" sheetId="34" r:id="rId2"/>
    <sheet name="REKAPITULACIJA" sheetId="3" r:id="rId3"/>
    <sheet name="1" sheetId="1" r:id="rId4"/>
    <sheet name="2" sheetId="2" r:id="rId5"/>
    <sheet name="RCNUP-T-TMK" sheetId="28" r:id="rId6"/>
    <sheet name="3" sheetId="4" r:id="rId7"/>
    <sheet name="4" sheetId="5" r:id="rId8"/>
    <sheet name="5" sheetId="6" r:id="rId9"/>
    <sheet name="6" sheetId="7" r:id="rId10"/>
    <sheet name="RCNUP-T- BRINJE" sheetId="29" r:id="rId11"/>
    <sheet name="7" sheetId="8" r:id="rId12"/>
    <sheet name="8" sheetId="9" r:id="rId13"/>
    <sheet name="9" sheetId="10" r:id="rId14"/>
    <sheet name="10" sheetId="11" r:id="rId15"/>
    <sheet name="11" sheetId="12" r:id="rId16"/>
    <sheet name="12" sheetId="13" r:id="rId17"/>
    <sheet name="RCNUP-T- TSR" sheetId="30" r:id="rId18"/>
    <sheet name="13" sheetId="14" r:id="rId19"/>
    <sheet name="14" sheetId="15" r:id="rId20"/>
    <sheet name="15" sheetId="16" r:id="rId21"/>
    <sheet name="16" sheetId="17" r:id="rId22"/>
    <sheet name="17" sheetId="18" r:id="rId23"/>
    <sheet name="18" sheetId="19" r:id="rId24"/>
    <sheet name="19" sheetId="20" r:id="rId25"/>
    <sheet name="20" sheetId="21" r:id="rId26"/>
    <sheet name="21" sheetId="22" r:id="rId27"/>
    <sheet name="22" sheetId="23" r:id="rId28"/>
    <sheet name="23" sheetId="24" r:id="rId29"/>
    <sheet name="RCNUP-T- ZAGVOZD" sheetId="31" r:id="rId30"/>
    <sheet name="24" sheetId="25" r:id="rId31"/>
    <sheet name="25" sheetId="26" r:id="rId32"/>
    <sheet name="RCNUP IR" sheetId="32" r:id="rId33"/>
  </sheets>
  <definedNames>
    <definedName name="_xlnm.Print_Area" localSheetId="3">'1'!$A$1:$F$129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3" l="1"/>
  <c r="B93" i="5"/>
  <c r="B7" i="29" l="1"/>
  <c r="F89"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137" i="27"/>
  <c r="I138" i="27"/>
  <c r="I139" i="27"/>
  <c r="I140" i="27"/>
  <c r="I141" i="27"/>
  <c r="I142" i="27"/>
  <c r="I143" i="27"/>
  <c r="I144" i="27"/>
  <c r="I145" i="27"/>
  <c r="I147" i="27"/>
  <c r="I148" i="27"/>
  <c r="I149" i="27"/>
  <c r="I5" i="27"/>
  <c r="M146" i="27"/>
  <c r="I146" i="27" s="1"/>
  <c r="F86" i="27"/>
  <c r="F56" i="27" l="1"/>
  <c r="F53" i="27"/>
  <c r="B77" i="26"/>
  <c r="B76" i="26"/>
  <c r="B77" i="25"/>
  <c r="B76" i="25"/>
  <c r="B77" i="24"/>
  <c r="B76" i="24"/>
  <c r="B77" i="23"/>
  <c r="B76" i="23"/>
  <c r="B80" i="22"/>
  <c r="B79" i="22"/>
  <c r="B77" i="21"/>
  <c r="B76" i="21"/>
  <c r="B77" i="20"/>
  <c r="B76" i="20"/>
  <c r="B77" i="19"/>
  <c r="B76" i="19"/>
  <c r="B74" i="18"/>
  <c r="B73" i="18"/>
  <c r="B74" i="17"/>
  <c r="B73" i="17"/>
  <c r="B74" i="16"/>
  <c r="B73" i="16"/>
  <c r="B74" i="15"/>
  <c r="B73" i="15"/>
  <c r="B74" i="14"/>
  <c r="B73" i="14"/>
  <c r="B77" i="13"/>
  <c r="B76" i="13"/>
  <c r="B77" i="12"/>
  <c r="B76" i="12"/>
  <c r="B74" i="11"/>
  <c r="B73" i="11"/>
  <c r="B74" i="10"/>
  <c r="B73" i="10"/>
  <c r="B74" i="9"/>
  <c r="B73" i="9"/>
  <c r="B74" i="8"/>
  <c r="B73" i="8"/>
  <c r="B77" i="7"/>
  <c r="B76" i="7"/>
  <c r="B77" i="6"/>
  <c r="B76" i="6"/>
  <c r="B77" i="5"/>
  <c r="B76" i="5"/>
  <c r="B77" i="4"/>
  <c r="B76" i="4"/>
  <c r="B74" i="2"/>
  <c r="B73" i="2"/>
  <c r="B74" i="1"/>
  <c r="B75" i="1"/>
  <c r="F35" i="27" l="1"/>
  <c r="B14" i="26" l="1"/>
  <c r="B13" i="26"/>
  <c r="B14" i="25"/>
  <c r="B13" i="25"/>
  <c r="B14" i="24"/>
  <c r="B13" i="24"/>
  <c r="B14" i="23"/>
  <c r="B13" i="23"/>
  <c r="B14" i="22"/>
  <c r="B13" i="22"/>
  <c r="B14" i="21"/>
  <c r="B13" i="21"/>
  <c r="B14" i="20"/>
  <c r="B13" i="20"/>
  <c r="B14" i="19"/>
  <c r="B13" i="19"/>
  <c r="B14" i="18"/>
  <c r="B13" i="18"/>
  <c r="B14" i="17"/>
  <c r="B13" i="17"/>
  <c r="B14" i="16"/>
  <c r="B13" i="16"/>
  <c r="B14" i="15"/>
  <c r="B13" i="15"/>
  <c r="B14" i="14"/>
  <c r="B13" i="14"/>
  <c r="B14" i="13"/>
  <c r="B13" i="13"/>
  <c r="B14" i="12"/>
  <c r="B13" i="12"/>
  <c r="B14" i="11"/>
  <c r="B13" i="11"/>
  <c r="B14" i="10"/>
  <c r="B13" i="10"/>
  <c r="B14" i="9"/>
  <c r="B13" i="9"/>
  <c r="B14" i="8"/>
  <c r="B13" i="8"/>
  <c r="B14" i="7"/>
  <c r="B13" i="7"/>
  <c r="B14" i="6"/>
  <c r="B13" i="6"/>
  <c r="B14" i="5"/>
  <c r="B13" i="5"/>
  <c r="B14" i="4"/>
  <c r="B13" i="4"/>
  <c r="B14" i="2"/>
  <c r="B13" i="2"/>
  <c r="B14" i="1"/>
  <c r="B15" i="1"/>
  <c r="B154" i="27" l="1"/>
  <c r="B151" i="27"/>
  <c r="F149" i="27"/>
  <c r="F146" i="27"/>
  <c r="A144" i="27"/>
  <c r="A145" i="27" s="1"/>
  <c r="B142" i="27"/>
  <c r="F140" i="27"/>
  <c r="A138" i="27"/>
  <c r="A139" i="27" s="1"/>
  <c r="B37" i="3"/>
  <c r="B36" i="3"/>
  <c r="A36" i="3"/>
  <c r="B35" i="3"/>
  <c r="A35" i="3"/>
  <c r="B34" i="3"/>
  <c r="A34" i="3"/>
  <c r="B33" i="3"/>
  <c r="A33" i="3"/>
  <c r="B32" i="3"/>
  <c r="A32" i="3"/>
  <c r="B28" i="3"/>
  <c r="B20" i="32"/>
  <c r="B17" i="32"/>
  <c r="A9" i="32"/>
  <c r="B7" i="32"/>
  <c r="A3" i="32"/>
  <c r="B20" i="31"/>
  <c r="B17" i="31"/>
  <c r="A9" i="31"/>
  <c r="B7" i="31"/>
  <c r="A3" i="31"/>
  <c r="B20" i="30"/>
  <c r="B17" i="30"/>
  <c r="A9" i="30"/>
  <c r="A10" i="30" s="1"/>
  <c r="B7" i="30"/>
  <c r="A3" i="30"/>
  <c r="B20" i="29"/>
  <c r="B17" i="29"/>
  <c r="A9" i="29"/>
  <c r="A10" i="29" s="1"/>
  <c r="A3" i="29"/>
  <c r="F151" i="27" l="1"/>
  <c r="D33" i="3"/>
  <c r="F142" i="27"/>
  <c r="D34" i="3"/>
  <c r="D36" i="3"/>
  <c r="D35" i="3"/>
  <c r="C36" i="3"/>
  <c r="A10" i="32"/>
  <c r="A13" i="32" s="1"/>
  <c r="A4" i="32"/>
  <c r="C35" i="3"/>
  <c r="A10" i="31"/>
  <c r="A4" i="31"/>
  <c r="C34" i="3"/>
  <c r="A13" i="30"/>
  <c r="A4" i="30"/>
  <c r="C33" i="3"/>
  <c r="A13" i="29"/>
  <c r="A4" i="29"/>
  <c r="F33" i="3" l="1"/>
  <c r="F154" i="27"/>
  <c r="F34" i="3"/>
  <c r="F36" i="3"/>
  <c r="F35" i="3"/>
  <c r="A13" i="31"/>
  <c r="B21" i="28" l="1"/>
  <c r="B18" i="28"/>
  <c r="A9" i="28"/>
  <c r="B7" i="28"/>
  <c r="A3" i="28"/>
  <c r="A4" i="28" l="1"/>
  <c r="C32" i="3"/>
  <c r="A10" i="28"/>
  <c r="A13" i="28" s="1"/>
  <c r="C37" i="3" l="1"/>
  <c r="F32" i="3"/>
  <c r="D32" i="3"/>
  <c r="D37" i="3" l="1"/>
  <c r="F37" i="3"/>
  <c r="F38" i="27"/>
  <c r="F131" i="27" l="1"/>
  <c r="F128" i="27"/>
  <c r="B135" i="27"/>
  <c r="B133" i="27"/>
  <c r="F125" i="27"/>
  <c r="F122" i="27"/>
  <c r="F119" i="27"/>
  <c r="F116" i="27"/>
  <c r="F113" i="27"/>
  <c r="D110" i="27"/>
  <c r="F110" i="27" s="1"/>
  <c r="F107" i="27"/>
  <c r="F104" i="27"/>
  <c r="F101" i="27"/>
  <c r="A99" i="27"/>
  <c r="B97" i="27"/>
  <c r="F95" i="27"/>
  <c r="F92" i="27"/>
  <c r="F83" i="27"/>
  <c r="F80" i="27"/>
  <c r="F77" i="27"/>
  <c r="F74" i="27"/>
  <c r="F71" i="27"/>
  <c r="F68" i="27"/>
  <c r="F65" i="27"/>
  <c r="F62" i="27"/>
  <c r="A60" i="27"/>
  <c r="B58" i="27"/>
  <c r="F50" i="27"/>
  <c r="F47" i="27"/>
  <c r="F44" i="27"/>
  <c r="F41" i="27"/>
  <c r="F32" i="27"/>
  <c r="F29" i="27"/>
  <c r="F26" i="27"/>
  <c r="F23" i="27"/>
  <c r="F20" i="27"/>
  <c r="F17" i="27"/>
  <c r="F14" i="27"/>
  <c r="F11" i="27"/>
  <c r="F8" i="27"/>
  <c r="F5" i="27"/>
  <c r="A3" i="27"/>
  <c r="F58" i="27" l="1"/>
  <c r="F97" i="27"/>
  <c r="F133" i="27"/>
  <c r="A100" i="27"/>
  <c r="A61" i="27"/>
  <c r="A4" i="27"/>
  <c r="F135" i="27" l="1"/>
  <c r="A7" i="27"/>
  <c r="A103" i="27"/>
  <c r="A64" i="27"/>
  <c r="A67" i="27" l="1"/>
  <c r="A10" i="27"/>
  <c r="A13" i="27" s="1"/>
  <c r="A106" i="27"/>
  <c r="A109" i="27" s="1"/>
  <c r="A70" i="27" l="1"/>
  <c r="A73" i="27" s="1"/>
  <c r="A112" i="27"/>
  <c r="A16" i="27"/>
  <c r="B27" i="3"/>
  <c r="B26" i="3"/>
  <c r="B25" i="3"/>
  <c r="B24" i="3"/>
  <c r="B23" i="3"/>
  <c r="B22" i="3"/>
  <c r="B21" i="3"/>
  <c r="B20" i="3"/>
  <c r="B19" i="3"/>
  <c r="B18" i="3"/>
  <c r="B17" i="3"/>
  <c r="B16" i="3"/>
  <c r="B15" i="3"/>
  <c r="B14" i="3"/>
  <c r="B13" i="3"/>
  <c r="B12" i="3"/>
  <c r="B11" i="3"/>
  <c r="B10" i="3"/>
  <c r="B9" i="3"/>
  <c r="B8" i="3"/>
  <c r="B7" i="3"/>
  <c r="B6" i="3"/>
  <c r="B5" i="3"/>
  <c r="B4" i="3"/>
  <c r="A27" i="3"/>
  <c r="A26" i="3"/>
  <c r="A25" i="3"/>
  <c r="A24" i="3"/>
  <c r="A23" i="3"/>
  <c r="A22" i="3"/>
  <c r="A21" i="3"/>
  <c r="A20" i="3"/>
  <c r="A19" i="3"/>
  <c r="A18" i="3"/>
  <c r="A17" i="3"/>
  <c r="A16" i="3"/>
  <c r="A15" i="3"/>
  <c r="A14" i="3"/>
  <c r="A13" i="3"/>
  <c r="A12" i="3"/>
  <c r="A11" i="3"/>
  <c r="A10" i="3"/>
  <c r="A9" i="3"/>
  <c r="A8" i="3"/>
  <c r="A3" i="3"/>
  <c r="A7" i="3"/>
  <c r="A6" i="3"/>
  <c r="A5" i="3"/>
  <c r="A4" i="3"/>
  <c r="B3" i="3"/>
  <c r="B125" i="26"/>
  <c r="B123" i="26"/>
  <c r="A95" i="26"/>
  <c r="A96" i="26" s="1"/>
  <c r="B93" i="26"/>
  <c r="A57" i="26"/>
  <c r="B55" i="26"/>
  <c r="A3" i="26"/>
  <c r="B125" i="25"/>
  <c r="B123" i="25"/>
  <c r="A95" i="25"/>
  <c r="A96" i="25" s="1"/>
  <c r="B93" i="25"/>
  <c r="A57" i="25"/>
  <c r="B55" i="25"/>
  <c r="A3" i="25"/>
  <c r="B125" i="24"/>
  <c r="B123" i="24"/>
  <c r="A95" i="24"/>
  <c r="A96" i="24" s="1"/>
  <c r="B93" i="24"/>
  <c r="A57" i="24"/>
  <c r="B55" i="24"/>
  <c r="A3" i="24"/>
  <c r="B125" i="23"/>
  <c r="B123" i="23"/>
  <c r="A95" i="23"/>
  <c r="A96" i="23" s="1"/>
  <c r="B93" i="23"/>
  <c r="A57" i="23"/>
  <c r="B55" i="23"/>
  <c r="A3" i="23"/>
  <c r="B129" i="22"/>
  <c r="B127" i="22"/>
  <c r="A99" i="22"/>
  <c r="A100" i="22" s="1"/>
  <c r="B97" i="22"/>
  <c r="A60" i="22"/>
  <c r="B58" i="22"/>
  <c r="A3" i="22"/>
  <c r="B125" i="21"/>
  <c r="B123" i="21"/>
  <c r="A95" i="21"/>
  <c r="A96" i="21" s="1"/>
  <c r="B93" i="21"/>
  <c r="A57" i="21"/>
  <c r="B55" i="21"/>
  <c r="A3" i="21"/>
  <c r="B125" i="20"/>
  <c r="B123" i="20"/>
  <c r="A95" i="20"/>
  <c r="A96" i="20" s="1"/>
  <c r="B93" i="20"/>
  <c r="A57" i="20"/>
  <c r="B55" i="20"/>
  <c r="A3" i="20"/>
  <c r="B125" i="19"/>
  <c r="B123" i="19"/>
  <c r="A95" i="19"/>
  <c r="A96" i="19" s="1"/>
  <c r="B93" i="19"/>
  <c r="A57" i="19"/>
  <c r="B55" i="19"/>
  <c r="A3" i="19"/>
  <c r="B122" i="18"/>
  <c r="B120" i="18"/>
  <c r="A92" i="18"/>
  <c r="A93" i="18" s="1"/>
  <c r="B90" i="18"/>
  <c r="A54" i="18"/>
  <c r="B52" i="18"/>
  <c r="A3" i="18"/>
  <c r="B122" i="17"/>
  <c r="B120" i="17"/>
  <c r="A92" i="17"/>
  <c r="A93" i="17" s="1"/>
  <c r="B90" i="17"/>
  <c r="A54" i="17"/>
  <c r="B52" i="17"/>
  <c r="A3" i="17"/>
  <c r="B122" i="16"/>
  <c r="B120" i="16"/>
  <c r="A92" i="16"/>
  <c r="A93" i="16" s="1"/>
  <c r="B90" i="16"/>
  <c r="A54" i="16"/>
  <c r="B52" i="16"/>
  <c r="A3" i="16"/>
  <c r="B122" i="15"/>
  <c r="B120" i="15"/>
  <c r="A92" i="15"/>
  <c r="A93" i="15" s="1"/>
  <c r="B90" i="15"/>
  <c r="A54" i="15"/>
  <c r="B52" i="15"/>
  <c r="A3" i="15"/>
  <c r="B122" i="14"/>
  <c r="B120" i="14"/>
  <c r="A92" i="14"/>
  <c r="A93" i="14" s="1"/>
  <c r="B90" i="14"/>
  <c r="A54" i="14"/>
  <c r="B52" i="14"/>
  <c r="A3" i="14"/>
  <c r="B125" i="13"/>
  <c r="B123" i="13"/>
  <c r="A95" i="13"/>
  <c r="A96" i="13" s="1"/>
  <c r="B93" i="13"/>
  <c r="A57" i="13"/>
  <c r="B55" i="13"/>
  <c r="A3" i="13"/>
  <c r="B125" i="12"/>
  <c r="B123" i="12"/>
  <c r="A95" i="12"/>
  <c r="A96" i="12" s="1"/>
  <c r="B93" i="12"/>
  <c r="A57" i="12"/>
  <c r="B55" i="12"/>
  <c r="A3" i="12"/>
  <c r="B122" i="11"/>
  <c r="B120" i="11"/>
  <c r="A92" i="11"/>
  <c r="A93" i="11" s="1"/>
  <c r="B90" i="11"/>
  <c r="A54" i="11"/>
  <c r="B52" i="11"/>
  <c r="A3" i="11"/>
  <c r="B122" i="10"/>
  <c r="B120" i="10"/>
  <c r="A92" i="10"/>
  <c r="A93" i="10" s="1"/>
  <c r="B90" i="10"/>
  <c r="A54" i="10"/>
  <c r="B52" i="10"/>
  <c r="A3" i="10"/>
  <c r="B122" i="9"/>
  <c r="B120" i="9"/>
  <c r="A92" i="9"/>
  <c r="B90" i="9"/>
  <c r="A54" i="9"/>
  <c r="B52" i="9"/>
  <c r="A3" i="9"/>
  <c r="B122" i="8"/>
  <c r="B120" i="8"/>
  <c r="A92" i="8"/>
  <c r="A93" i="8" s="1"/>
  <c r="B90" i="8"/>
  <c r="A54" i="8"/>
  <c r="B52" i="8"/>
  <c r="A3" i="8"/>
  <c r="B125" i="7"/>
  <c r="B123" i="7"/>
  <c r="A95" i="7"/>
  <c r="A96" i="7" s="1"/>
  <c r="B93" i="7"/>
  <c r="A57" i="7"/>
  <c r="B55" i="7"/>
  <c r="A3" i="7"/>
  <c r="B125" i="6"/>
  <c r="B123" i="6"/>
  <c r="A95" i="6"/>
  <c r="A96" i="6" s="1"/>
  <c r="B93" i="6"/>
  <c r="A57" i="6"/>
  <c r="B55" i="6"/>
  <c r="A3" i="6"/>
  <c r="B125" i="5"/>
  <c r="B123" i="5"/>
  <c r="A95" i="5"/>
  <c r="A96" i="5" s="1"/>
  <c r="A57" i="5"/>
  <c r="B55" i="5"/>
  <c r="A3" i="5"/>
  <c r="B125" i="4"/>
  <c r="B123" i="4"/>
  <c r="A95" i="4"/>
  <c r="A96" i="4" s="1"/>
  <c r="B93" i="4"/>
  <c r="A57" i="4"/>
  <c r="B55" i="4"/>
  <c r="A3" i="4"/>
  <c r="B122" i="2"/>
  <c r="B120" i="2"/>
  <c r="A92" i="2"/>
  <c r="A93" i="2" s="1"/>
  <c r="B90" i="2"/>
  <c r="A54" i="2"/>
  <c r="B52" i="2"/>
  <c r="A3" i="2"/>
  <c r="A4" i="18" l="1"/>
  <c r="A7" i="18" s="1"/>
  <c r="A10" i="18" s="1"/>
  <c r="A4" i="17"/>
  <c r="A4" i="16"/>
  <c r="A4" i="15"/>
  <c r="A4" i="14"/>
  <c r="A4" i="11"/>
  <c r="A4" i="10"/>
  <c r="A55" i="9"/>
  <c r="A58" i="9" s="1"/>
  <c r="A61" i="9" s="1"/>
  <c r="D6" i="3"/>
  <c r="A4" i="2"/>
  <c r="A7" i="2" s="1"/>
  <c r="A10" i="2" s="1"/>
  <c r="C4" i="3"/>
  <c r="C19" i="3"/>
  <c r="A4" i="8"/>
  <c r="A7" i="8" s="1"/>
  <c r="C5" i="3"/>
  <c r="C8" i="3"/>
  <c r="C12" i="3"/>
  <c r="C16" i="3"/>
  <c r="C17" i="3"/>
  <c r="C21" i="3"/>
  <c r="C25" i="3"/>
  <c r="A4" i="4"/>
  <c r="A4" i="19"/>
  <c r="A7" i="19" s="1"/>
  <c r="A10" i="19" s="1"/>
  <c r="A4" i="20"/>
  <c r="A4" i="5"/>
  <c r="A7" i="5" s="1"/>
  <c r="A10" i="5" s="1"/>
  <c r="A4" i="6"/>
  <c r="A4" i="7"/>
  <c r="A7" i="7" s="1"/>
  <c r="A10" i="7" s="1"/>
  <c r="A4" i="21"/>
  <c r="A4" i="22"/>
  <c r="A7" i="22" s="1"/>
  <c r="A10" i="22" s="1"/>
  <c r="A4" i="23"/>
  <c r="A7" i="23" s="1"/>
  <c r="A10" i="23" s="1"/>
  <c r="A4" i="24"/>
  <c r="A4" i="25"/>
  <c r="A7" i="25" s="1"/>
  <c r="A10" i="25" s="1"/>
  <c r="A4" i="26"/>
  <c r="A7" i="26" s="1"/>
  <c r="A10" i="26" s="1"/>
  <c r="A4" i="12"/>
  <c r="A4" i="13"/>
  <c r="A7" i="13" s="1"/>
  <c r="A10" i="13" s="1"/>
  <c r="D25" i="3"/>
  <c r="D8" i="3"/>
  <c r="A115" i="27"/>
  <c r="A118" i="27" s="1"/>
  <c r="A76" i="27"/>
  <c r="A19" i="27"/>
  <c r="D4" i="3"/>
  <c r="E24" i="3"/>
  <c r="E20" i="3"/>
  <c r="E18" i="3"/>
  <c r="E16" i="3"/>
  <c r="E15" i="3"/>
  <c r="E11" i="3"/>
  <c r="E7" i="3"/>
  <c r="D21" i="3"/>
  <c r="D19" i="3"/>
  <c r="D17" i="3"/>
  <c r="D14" i="3"/>
  <c r="D12" i="3"/>
  <c r="E5" i="3"/>
  <c r="D16" i="3"/>
  <c r="E19" i="3"/>
  <c r="D20" i="3"/>
  <c r="E23" i="3"/>
  <c r="D24" i="3"/>
  <c r="E27" i="3"/>
  <c r="E8" i="3"/>
  <c r="D9" i="3"/>
  <c r="E12" i="3"/>
  <c r="D13" i="3"/>
  <c r="E9" i="3"/>
  <c r="E13" i="3"/>
  <c r="E17" i="3"/>
  <c r="D18" i="3"/>
  <c r="E21" i="3"/>
  <c r="D22" i="3"/>
  <c r="E25" i="3"/>
  <c r="D26" i="3"/>
  <c r="E6" i="3"/>
  <c r="D7" i="3"/>
  <c r="D10" i="3"/>
  <c r="E10" i="3"/>
  <c r="D11" i="3"/>
  <c r="E14" i="3"/>
  <c r="D15" i="3"/>
  <c r="E22" i="3"/>
  <c r="D23" i="3"/>
  <c r="E26" i="3"/>
  <c r="D27" i="3"/>
  <c r="E4" i="3"/>
  <c r="D5" i="3"/>
  <c r="A99" i="26"/>
  <c r="A58" i="26"/>
  <c r="A61" i="26" s="1"/>
  <c r="A64" i="26" s="1"/>
  <c r="A99" i="25"/>
  <c r="A58" i="25"/>
  <c r="A61" i="25"/>
  <c r="A64" i="25" s="1"/>
  <c r="A99" i="24"/>
  <c r="A58" i="24"/>
  <c r="A61" i="24" s="1"/>
  <c r="A64" i="24" s="1"/>
  <c r="A99" i="23"/>
  <c r="A58" i="23"/>
  <c r="A103" i="22"/>
  <c r="A61" i="22"/>
  <c r="A7" i="21"/>
  <c r="A10" i="21" s="1"/>
  <c r="A99" i="21"/>
  <c r="A58" i="21"/>
  <c r="A61" i="21" s="1"/>
  <c r="A64" i="21" s="1"/>
  <c r="A99" i="20"/>
  <c r="A58" i="20"/>
  <c r="A61" i="20" s="1"/>
  <c r="A64" i="20" s="1"/>
  <c r="A99" i="19"/>
  <c r="A58" i="19"/>
  <c r="A61" i="19" s="1"/>
  <c r="A64" i="19" s="1"/>
  <c r="A96" i="18"/>
  <c r="A55" i="18"/>
  <c r="A58" i="18" s="1"/>
  <c r="A61" i="18" s="1"/>
  <c r="A7" i="17"/>
  <c r="A10" i="17" s="1"/>
  <c r="A96" i="17"/>
  <c r="A55" i="17"/>
  <c r="A58" i="17" s="1"/>
  <c r="A61" i="17" s="1"/>
  <c r="A96" i="16"/>
  <c r="A55" i="16"/>
  <c r="A58" i="16" s="1"/>
  <c r="A61" i="16" s="1"/>
  <c r="A7" i="15"/>
  <c r="A10" i="15" s="1"/>
  <c r="A96" i="15"/>
  <c r="A55" i="15"/>
  <c r="A58" i="15" s="1"/>
  <c r="A61" i="15" s="1"/>
  <c r="A96" i="14"/>
  <c r="A55" i="14"/>
  <c r="A58" i="14" s="1"/>
  <c r="A61" i="14" s="1"/>
  <c r="A99" i="13"/>
  <c r="A58" i="13"/>
  <c r="A61" i="13" s="1"/>
  <c r="A64" i="13" s="1"/>
  <c r="A99" i="12"/>
  <c r="A58" i="12"/>
  <c r="A61" i="12" s="1"/>
  <c r="A64" i="12" s="1"/>
  <c r="A7" i="11"/>
  <c r="A10" i="11" s="1"/>
  <c r="A96" i="11"/>
  <c r="A55" i="11"/>
  <c r="A58" i="11" s="1"/>
  <c r="A61" i="11" s="1"/>
  <c r="A7" i="10"/>
  <c r="A10" i="10" s="1"/>
  <c r="A96" i="10"/>
  <c r="A55" i="10"/>
  <c r="A58" i="10" s="1"/>
  <c r="A61" i="10" s="1"/>
  <c r="A4" i="9"/>
  <c r="A93" i="9"/>
  <c r="A96" i="9" s="1"/>
  <c r="A99" i="9" s="1"/>
  <c r="A96" i="8"/>
  <c r="A55" i="8"/>
  <c r="A58" i="8" s="1"/>
  <c r="A61" i="8" s="1"/>
  <c r="A99" i="7"/>
  <c r="A58" i="7"/>
  <c r="A61" i="7" s="1"/>
  <c r="A64" i="7" s="1"/>
  <c r="A7" i="6"/>
  <c r="A10" i="6" s="1"/>
  <c r="A99" i="6"/>
  <c r="A58" i="6"/>
  <c r="A61" i="6" s="1"/>
  <c r="A64" i="6" s="1"/>
  <c r="A99" i="5"/>
  <c r="A58" i="5"/>
  <c r="A61" i="5" s="1"/>
  <c r="A64" i="5" s="1"/>
  <c r="A7" i="4"/>
  <c r="A10" i="4" s="1"/>
  <c r="A99" i="4"/>
  <c r="A58" i="4"/>
  <c r="A61" i="4" s="1"/>
  <c r="A64" i="4" s="1"/>
  <c r="A96" i="2"/>
  <c r="A55" i="2"/>
  <c r="A58" i="2" s="1"/>
  <c r="A61" i="2" s="1"/>
  <c r="A7" i="24" l="1"/>
  <c r="A10" i="24" s="1"/>
  <c r="A61" i="23"/>
  <c r="A64" i="23" s="1"/>
  <c r="A64" i="22"/>
  <c r="A67" i="22" s="1"/>
  <c r="A7" i="20"/>
  <c r="A7" i="16"/>
  <c r="A10" i="16" s="1"/>
  <c r="A7" i="14"/>
  <c r="A7" i="12"/>
  <c r="A10" i="12" s="1"/>
  <c r="A10" i="8"/>
  <c r="F4" i="3"/>
  <c r="F19" i="3"/>
  <c r="A121" i="27"/>
  <c r="A124" i="27" s="1"/>
  <c r="A127" i="27" s="1"/>
  <c r="A130" i="27" s="1"/>
  <c r="A22" i="27"/>
  <c r="A25" i="27" s="1"/>
  <c r="A28" i="27" s="1"/>
  <c r="A31" i="27" s="1"/>
  <c r="A34" i="27" s="1"/>
  <c r="A79" i="27"/>
  <c r="A82" i="27" s="1"/>
  <c r="F21" i="3"/>
  <c r="F17" i="3"/>
  <c r="F16" i="3"/>
  <c r="F12" i="3"/>
  <c r="F8" i="3"/>
  <c r="C23" i="3"/>
  <c r="F23" i="3" s="1"/>
  <c r="C15" i="3"/>
  <c r="F15" i="3" s="1"/>
  <c r="C27" i="3"/>
  <c r="F27" i="3" s="1"/>
  <c r="C18" i="3"/>
  <c r="F18" i="3" s="1"/>
  <c r="C10" i="3"/>
  <c r="F10" i="3" s="1"/>
  <c r="C9" i="3"/>
  <c r="F9" i="3" s="1"/>
  <c r="C20" i="3"/>
  <c r="F20" i="3" s="1"/>
  <c r="C6" i="3"/>
  <c r="F6" i="3" s="1"/>
  <c r="C22" i="3"/>
  <c r="F22" i="3" s="1"/>
  <c r="C13" i="3"/>
  <c r="F13" i="3" s="1"/>
  <c r="C24" i="3"/>
  <c r="F24" i="3" s="1"/>
  <c r="C11" i="3"/>
  <c r="F11" i="3" s="1"/>
  <c r="C7" i="3"/>
  <c r="F7" i="3" s="1"/>
  <c r="F25" i="3"/>
  <c r="C26" i="3"/>
  <c r="F26" i="3" s="1"/>
  <c r="C14" i="3"/>
  <c r="F14" i="3" s="1"/>
  <c r="F5" i="3"/>
  <c r="A67" i="26"/>
  <c r="A70" i="26" s="1"/>
  <c r="A13" i="26"/>
  <c r="A16" i="26" s="1"/>
  <c r="A102" i="26"/>
  <c r="A67" i="25"/>
  <c r="A70" i="25" s="1"/>
  <c r="A13" i="25"/>
  <c r="A102" i="25"/>
  <c r="A67" i="24"/>
  <c r="A70" i="24" s="1"/>
  <c r="A102" i="24"/>
  <c r="A13" i="23"/>
  <c r="A16" i="23" s="1"/>
  <c r="A102" i="23"/>
  <c r="A13" i="22"/>
  <c r="A16" i="22" s="1"/>
  <c r="A106" i="22"/>
  <c r="A67" i="21"/>
  <c r="A70" i="21" s="1"/>
  <c r="A13" i="21"/>
  <c r="A102" i="21"/>
  <c r="A67" i="20"/>
  <c r="A70" i="20" s="1"/>
  <c r="A102" i="20"/>
  <c r="A67" i="19"/>
  <c r="A70" i="19" s="1"/>
  <c r="A13" i="19"/>
  <c r="A16" i="19" s="1"/>
  <c r="A102" i="19"/>
  <c r="A64" i="18"/>
  <c r="A67" i="18" s="1"/>
  <c r="A13" i="18"/>
  <c r="A16" i="18" s="1"/>
  <c r="A99" i="18"/>
  <c r="A64" i="17"/>
  <c r="A67" i="17" s="1"/>
  <c r="A13" i="17"/>
  <c r="A16" i="17" s="1"/>
  <c r="A99" i="17"/>
  <c r="A64" i="16"/>
  <c r="A67" i="16" s="1"/>
  <c r="A99" i="16"/>
  <c r="A64" i="15"/>
  <c r="A67" i="15" s="1"/>
  <c r="A13" i="15"/>
  <c r="A16" i="15" s="1"/>
  <c r="A99" i="15"/>
  <c r="A64" i="14"/>
  <c r="A67" i="14" s="1"/>
  <c r="A99" i="14"/>
  <c r="A67" i="13"/>
  <c r="A70" i="13" s="1"/>
  <c r="A13" i="13"/>
  <c r="A102" i="13"/>
  <c r="A67" i="12"/>
  <c r="A70" i="12" s="1"/>
  <c r="A102" i="12"/>
  <c r="A64" i="11"/>
  <c r="A67" i="11" s="1"/>
  <c r="A13" i="11"/>
  <c r="A16" i="11" s="1"/>
  <c r="A99" i="11"/>
  <c r="A64" i="10"/>
  <c r="A13" i="10"/>
  <c r="A99" i="10"/>
  <c r="A64" i="9"/>
  <c r="A102" i="9"/>
  <c r="A105" i="9" s="1"/>
  <c r="A7" i="9"/>
  <c r="A64" i="8"/>
  <c r="A67" i="8" s="1"/>
  <c r="A99" i="8"/>
  <c r="A67" i="7"/>
  <c r="A13" i="7"/>
  <c r="A102" i="7"/>
  <c r="A67" i="6"/>
  <c r="A13" i="6"/>
  <c r="A16" i="6" s="1"/>
  <c r="A102" i="6"/>
  <c r="A67" i="5"/>
  <c r="A70" i="5" s="1"/>
  <c r="A13" i="5"/>
  <c r="A102" i="5"/>
  <c r="A67" i="4"/>
  <c r="A13" i="4"/>
  <c r="A16" i="4" s="1"/>
  <c r="A102" i="4"/>
  <c r="A64" i="2"/>
  <c r="A67" i="2" s="1"/>
  <c r="A13" i="2"/>
  <c r="A16" i="2" s="1"/>
  <c r="A99" i="2"/>
  <c r="A13" i="24" l="1"/>
  <c r="A16" i="24" s="1"/>
  <c r="A67" i="23"/>
  <c r="A70" i="23" s="1"/>
  <c r="A70" i="22"/>
  <c r="A73" i="22" s="1"/>
  <c r="A10" i="20"/>
  <c r="A13" i="16"/>
  <c r="A16" i="16" s="1"/>
  <c r="A10" i="14"/>
  <c r="A13" i="12"/>
  <c r="A67" i="10"/>
  <c r="A70" i="10" s="1"/>
  <c r="A73" i="10" s="1"/>
  <c r="A76" i="10" s="1"/>
  <c r="A13" i="8"/>
  <c r="A16" i="8" s="1"/>
  <c r="A70" i="6"/>
  <c r="A70" i="4"/>
  <c r="A73" i="4" s="1"/>
  <c r="A76" i="4" s="1"/>
  <c r="A79" i="4" s="1"/>
  <c r="A85" i="27"/>
  <c r="A70" i="7"/>
  <c r="A73" i="7" s="1"/>
  <c r="A76" i="7" s="1"/>
  <c r="A79" i="7" s="1"/>
  <c r="A16" i="21"/>
  <c r="A16" i="25"/>
  <c r="A19" i="25" s="1"/>
  <c r="A22" i="25" s="1"/>
  <c r="A25" i="25" s="1"/>
  <c r="A37" i="27"/>
  <c r="A40" i="27" s="1"/>
  <c r="A19" i="26"/>
  <c r="A22" i="26" s="1"/>
  <c r="A25" i="26" s="1"/>
  <c r="A73" i="26"/>
  <c r="A76" i="26" s="1"/>
  <c r="A79" i="26" s="1"/>
  <c r="A105" i="26"/>
  <c r="A73" i="25"/>
  <c r="A76" i="25" s="1"/>
  <c r="A79" i="25" s="1"/>
  <c r="A105" i="25"/>
  <c r="A73" i="24"/>
  <c r="A105" i="24"/>
  <c r="A108" i="24" s="1"/>
  <c r="A19" i="23"/>
  <c r="A22" i="23" s="1"/>
  <c r="A25" i="23" s="1"/>
  <c r="A105" i="23"/>
  <c r="A19" i="22"/>
  <c r="A22" i="22" s="1"/>
  <c r="A109" i="22"/>
  <c r="A112" i="22" s="1"/>
  <c r="A73" i="21"/>
  <c r="A76" i="21" s="1"/>
  <c r="A79" i="21" s="1"/>
  <c r="A105" i="21"/>
  <c r="A73" i="20"/>
  <c r="A76" i="20" s="1"/>
  <c r="A79" i="20" s="1"/>
  <c r="A105" i="20"/>
  <c r="A19" i="19"/>
  <c r="A22" i="19" s="1"/>
  <c r="A25" i="19" s="1"/>
  <c r="A73" i="19"/>
  <c r="A76" i="19" s="1"/>
  <c r="A79" i="19" s="1"/>
  <c r="A105" i="19"/>
  <c r="A19" i="18"/>
  <c r="A22" i="18" s="1"/>
  <c r="A25" i="18" s="1"/>
  <c r="A70" i="18"/>
  <c r="A73" i="18" s="1"/>
  <c r="A76" i="18" s="1"/>
  <c r="A102" i="18"/>
  <c r="A19" i="17"/>
  <c r="A22" i="17" s="1"/>
  <c r="A25" i="17" s="1"/>
  <c r="A70" i="17"/>
  <c r="A73" i="17" s="1"/>
  <c r="A76" i="17" s="1"/>
  <c r="A102" i="17"/>
  <c r="A70" i="16"/>
  <c r="A73" i="16" s="1"/>
  <c r="A76" i="16" s="1"/>
  <c r="A102" i="16"/>
  <c r="A19" i="15"/>
  <c r="A22" i="15" s="1"/>
  <c r="A25" i="15" s="1"/>
  <c r="A70" i="15"/>
  <c r="A73" i="15" s="1"/>
  <c r="A76" i="15" s="1"/>
  <c r="A102" i="15"/>
  <c r="A16" i="13"/>
  <c r="A19" i="13" s="1"/>
  <c r="A22" i="13" s="1"/>
  <c r="A25" i="13" s="1"/>
  <c r="A70" i="14"/>
  <c r="A73" i="14" s="1"/>
  <c r="A76" i="14" s="1"/>
  <c r="A102" i="14"/>
  <c r="A73" i="13"/>
  <c r="A76" i="13" s="1"/>
  <c r="A79" i="13" s="1"/>
  <c r="A105" i="13"/>
  <c r="A73" i="12"/>
  <c r="A76" i="12" s="1"/>
  <c r="A79" i="12" s="1"/>
  <c r="A105" i="12"/>
  <c r="A19" i="11"/>
  <c r="A70" i="11"/>
  <c r="A73" i="11" s="1"/>
  <c r="A76" i="11" s="1"/>
  <c r="A102" i="11"/>
  <c r="A16" i="10"/>
  <c r="A19" i="10" s="1"/>
  <c r="A22" i="10" s="1"/>
  <c r="A25" i="10" s="1"/>
  <c r="A102" i="10"/>
  <c r="A10" i="9"/>
  <c r="A67" i="9"/>
  <c r="A108" i="9"/>
  <c r="A111" i="9" s="1"/>
  <c r="A16" i="7"/>
  <c r="A19" i="7" s="1"/>
  <c r="A19" i="6"/>
  <c r="A16" i="5"/>
  <c r="A19" i="5" s="1"/>
  <c r="A19" i="4"/>
  <c r="A22" i="4" s="1"/>
  <c r="A25" i="4" s="1"/>
  <c r="A70" i="8"/>
  <c r="A73" i="8" s="1"/>
  <c r="A76" i="8" s="1"/>
  <c r="A102" i="8"/>
  <c r="A105" i="7"/>
  <c r="A105" i="6"/>
  <c r="A73" i="5"/>
  <c r="A76" i="5" s="1"/>
  <c r="A79" i="5" s="1"/>
  <c r="A105" i="5"/>
  <c r="A105" i="4"/>
  <c r="A19" i="2"/>
  <c r="A22" i="2" s="1"/>
  <c r="A25" i="2" s="1"/>
  <c r="A70" i="2"/>
  <c r="A73" i="2" s="1"/>
  <c r="A76" i="2" s="1"/>
  <c r="A102" i="2"/>
  <c r="A82" i="26" l="1"/>
  <c r="A82" i="25"/>
  <c r="A85" i="25" s="1"/>
  <c r="A19" i="24"/>
  <c r="A76" i="24"/>
  <c r="A79" i="24" s="1"/>
  <c r="A73" i="23"/>
  <c r="A76" i="23" s="1"/>
  <c r="A79" i="23" s="1"/>
  <c r="A76" i="22"/>
  <c r="A82" i="21"/>
  <c r="A82" i="20"/>
  <c r="A85" i="20" s="1"/>
  <c r="A13" i="20"/>
  <c r="A82" i="19"/>
  <c r="A79" i="18"/>
  <c r="A82" i="18" s="1"/>
  <c r="A79" i="17"/>
  <c r="A82" i="17" s="1"/>
  <c r="A85" i="17" s="1"/>
  <c r="A79" i="16"/>
  <c r="A82" i="16" s="1"/>
  <c r="A19" i="16"/>
  <c r="A22" i="16" s="1"/>
  <c r="A25" i="16" s="1"/>
  <c r="A79" i="15"/>
  <c r="A82" i="15" s="1"/>
  <c r="A13" i="14"/>
  <c r="A16" i="14" s="1"/>
  <c r="A79" i="14"/>
  <c r="A82" i="13"/>
  <c r="A85" i="13" s="1"/>
  <c r="A82" i="12"/>
  <c r="A16" i="12"/>
  <c r="A22" i="11"/>
  <c r="A25" i="11" s="1"/>
  <c r="A79" i="11"/>
  <c r="A79" i="10"/>
  <c r="A82" i="10" s="1"/>
  <c r="A85" i="10" s="1"/>
  <c r="A79" i="8"/>
  <c r="A82" i="8" s="1"/>
  <c r="A82" i="7"/>
  <c r="A85" i="7" s="1"/>
  <c r="A22" i="6"/>
  <c r="A73" i="6"/>
  <c r="A76" i="6" s="1"/>
  <c r="A79" i="6" s="1"/>
  <c r="A82" i="6" s="1"/>
  <c r="A82" i="5"/>
  <c r="A85" i="5" s="1"/>
  <c r="A88" i="5" s="1"/>
  <c r="A82" i="4"/>
  <c r="A85" i="4" s="1"/>
  <c r="A79" i="2"/>
  <c r="A82" i="2" s="1"/>
  <c r="A91" i="27"/>
  <c r="A88" i="27"/>
  <c r="A94" i="27" s="1"/>
  <c r="A19" i="8"/>
  <c r="A22" i="8" s="1"/>
  <c r="A25" i="8" s="1"/>
  <c r="A19" i="21"/>
  <c r="A22" i="21" s="1"/>
  <c r="A25" i="21" s="1"/>
  <c r="A43" i="27"/>
  <c r="A46" i="27" s="1"/>
  <c r="A49" i="27" s="1"/>
  <c r="A52" i="27" s="1"/>
  <c r="A55" i="27" s="1"/>
  <c r="A108" i="26"/>
  <c r="A28" i="26"/>
  <c r="A108" i="25"/>
  <c r="A28" i="25"/>
  <c r="A31" i="25" s="1"/>
  <c r="A111" i="24"/>
  <c r="A114" i="24" s="1"/>
  <c r="A117" i="24" s="1"/>
  <c r="A120" i="24" s="1"/>
  <c r="A108" i="23"/>
  <c r="A28" i="23"/>
  <c r="A31" i="23" s="1"/>
  <c r="A115" i="22"/>
  <c r="A25" i="22"/>
  <c r="A108" i="21"/>
  <c r="A108" i="20"/>
  <c r="A108" i="19"/>
  <c r="A28" i="19"/>
  <c r="A31" i="19" s="1"/>
  <c r="A105" i="18"/>
  <c r="A28" i="18"/>
  <c r="A31" i="18" s="1"/>
  <c r="A105" i="17"/>
  <c r="A28" i="17"/>
  <c r="A31" i="17" s="1"/>
  <c r="A105" i="16"/>
  <c r="A105" i="15"/>
  <c r="A28" i="15"/>
  <c r="A31" i="15" s="1"/>
  <c r="A105" i="14"/>
  <c r="A108" i="13"/>
  <c r="A28" i="13"/>
  <c r="A31" i="13" s="1"/>
  <c r="A108" i="12"/>
  <c r="A105" i="11"/>
  <c r="A105" i="10"/>
  <c r="A28" i="10"/>
  <c r="A31" i="10" s="1"/>
  <c r="A34" i="10" s="1"/>
  <c r="A114" i="9"/>
  <c r="A117" i="9" s="1"/>
  <c r="A70" i="9"/>
  <c r="A73" i="9" s="1"/>
  <c r="A13" i="9"/>
  <c r="A16" i="9" s="1"/>
  <c r="A22" i="7"/>
  <c r="A25" i="7" s="1"/>
  <c r="A22" i="5"/>
  <c r="A25" i="5" s="1"/>
  <c r="A105" i="8"/>
  <c r="A108" i="7"/>
  <c r="A108" i="6"/>
  <c r="A108" i="5"/>
  <c r="A108" i="4"/>
  <c r="A28" i="4"/>
  <c r="A31" i="4" s="1"/>
  <c r="A105" i="2"/>
  <c r="A28" i="2"/>
  <c r="A31" i="2" s="1"/>
  <c r="A85" i="26" l="1"/>
  <c r="A88" i="26" s="1"/>
  <c r="A34" i="25"/>
  <c r="A88" i="25"/>
  <c r="A22" i="24"/>
  <c r="A25" i="24" s="1"/>
  <c r="A82" i="24"/>
  <c r="A82" i="23"/>
  <c r="A85" i="23" s="1"/>
  <c r="A34" i="23"/>
  <c r="A79" i="22"/>
  <c r="A82" i="22" s="1"/>
  <c r="A85" i="21"/>
  <c r="A88" i="21" s="1"/>
  <c r="A16" i="20"/>
  <c r="A19" i="20" s="1"/>
  <c r="A22" i="20" s="1"/>
  <c r="A25" i="20" s="1"/>
  <c r="A88" i="20"/>
  <c r="A85" i="19"/>
  <c r="A88" i="19" s="1"/>
  <c r="A34" i="19"/>
  <c r="A37" i="19" s="1"/>
  <c r="A85" i="18"/>
  <c r="A34" i="18"/>
  <c r="A37" i="18" s="1"/>
  <c r="A40" i="18" s="1"/>
  <c r="A43" i="18" s="1"/>
  <c r="A46" i="18" s="1"/>
  <c r="A49" i="18" s="1"/>
  <c r="A34" i="17"/>
  <c r="A37" i="17" s="1"/>
  <c r="A40" i="17" s="1"/>
  <c r="A43" i="17" s="1"/>
  <c r="A46" i="17" s="1"/>
  <c r="A49" i="17" s="1"/>
  <c r="A28" i="16"/>
  <c r="A31" i="16" s="1"/>
  <c r="A85" i="16"/>
  <c r="A85" i="15"/>
  <c r="A34" i="15"/>
  <c r="A37" i="15" s="1"/>
  <c r="A82" i="14"/>
  <c r="A85" i="14" s="1"/>
  <c r="A19" i="14"/>
  <c r="A88" i="13"/>
  <c r="A34" i="13"/>
  <c r="A37" i="13" s="1"/>
  <c r="A85" i="12"/>
  <c r="A88" i="12" s="1"/>
  <c r="A19" i="12"/>
  <c r="A82" i="11"/>
  <c r="A85" i="11" s="1"/>
  <c r="A28" i="11"/>
  <c r="A31" i="11" s="1"/>
  <c r="A34" i="11" s="1"/>
  <c r="A37" i="11" s="1"/>
  <c r="A37" i="10"/>
  <c r="A40" i="10" s="1"/>
  <c r="A43" i="10" s="1"/>
  <c r="A46" i="10" s="1"/>
  <c r="A49" i="10" s="1"/>
  <c r="A85" i="8"/>
  <c r="A88" i="7"/>
  <c r="A85" i="6"/>
  <c r="A88" i="6" s="1"/>
  <c r="A25" i="6"/>
  <c r="A28" i="6" s="1"/>
  <c r="A31" i="6" s="1"/>
  <c r="A34" i="6" s="1"/>
  <c r="A37" i="6" s="1"/>
  <c r="A34" i="4"/>
  <c r="A37" i="4" s="1"/>
  <c r="A88" i="4"/>
  <c r="A85" i="2"/>
  <c r="A34" i="2"/>
  <c r="A37" i="2" s="1"/>
  <c r="A28" i="8"/>
  <c r="A31" i="8" s="1"/>
  <c r="A34" i="8" s="1"/>
  <c r="A37" i="8" s="1"/>
  <c r="A28" i="21"/>
  <c r="A31" i="21" s="1"/>
  <c r="A34" i="21" s="1"/>
  <c r="A37" i="21" s="1"/>
  <c r="A28" i="5"/>
  <c r="A31" i="5" s="1"/>
  <c r="A34" i="5" s="1"/>
  <c r="A37" i="5" s="1"/>
  <c r="A31" i="26"/>
  <c r="A34" i="26" s="1"/>
  <c r="A37" i="26" s="1"/>
  <c r="A148" i="27"/>
  <c r="A28" i="7"/>
  <c r="A31" i="7" s="1"/>
  <c r="A34" i="7" s="1"/>
  <c r="A37" i="7" s="1"/>
  <c r="A111" i="26"/>
  <c r="A114" i="26" s="1"/>
  <c r="A111" i="25"/>
  <c r="A114" i="25" s="1"/>
  <c r="A111" i="23"/>
  <c r="A114" i="23" s="1"/>
  <c r="A28" i="22"/>
  <c r="A118" i="22"/>
  <c r="A121" i="22" s="1"/>
  <c r="A124" i="22" s="1"/>
  <c r="A111" i="21"/>
  <c r="A114" i="21" s="1"/>
  <c r="A111" i="20"/>
  <c r="A114" i="20" s="1"/>
  <c r="A111" i="19"/>
  <c r="A114" i="19" s="1"/>
  <c r="A108" i="18"/>
  <c r="A111" i="18" s="1"/>
  <c r="A108" i="17"/>
  <c r="A111" i="17" s="1"/>
  <c r="A108" i="16"/>
  <c r="A111" i="16" s="1"/>
  <c r="A108" i="15"/>
  <c r="A111" i="15" s="1"/>
  <c r="A108" i="14"/>
  <c r="A111" i="14" s="1"/>
  <c r="A111" i="13"/>
  <c r="A114" i="13" s="1"/>
  <c r="A111" i="12"/>
  <c r="A114" i="12" s="1"/>
  <c r="A108" i="11"/>
  <c r="A111" i="11" s="1"/>
  <c r="A108" i="10"/>
  <c r="A111" i="10" s="1"/>
  <c r="A76" i="9"/>
  <c r="A19" i="9"/>
  <c r="A108" i="8"/>
  <c r="A111" i="8" s="1"/>
  <c r="A111" i="7"/>
  <c r="A114" i="7" s="1"/>
  <c r="A111" i="6"/>
  <c r="A114" i="6" s="1"/>
  <c r="A111" i="5"/>
  <c r="A114" i="5" s="1"/>
  <c r="A111" i="4"/>
  <c r="A114" i="4" s="1"/>
  <c r="A108" i="2"/>
  <c r="A111" i="2" s="1"/>
  <c r="A40" i="26" l="1"/>
  <c r="A43" i="26" s="1"/>
  <c r="A46" i="26" s="1"/>
  <c r="A49" i="26" s="1"/>
  <c r="A52" i="26" s="1"/>
  <c r="A37" i="25"/>
  <c r="A40" i="25" s="1"/>
  <c r="A85" i="24"/>
  <c r="A88" i="24" s="1"/>
  <c r="A37" i="23"/>
  <c r="A40" i="23" s="1"/>
  <c r="A88" i="23"/>
  <c r="A85" i="22"/>
  <c r="A88" i="22" s="1"/>
  <c r="A28" i="20"/>
  <c r="A31" i="20" s="1"/>
  <c r="A34" i="20" s="1"/>
  <c r="A37" i="20" s="1"/>
  <c r="A40" i="19"/>
  <c r="A43" i="19" s="1"/>
  <c r="A46" i="19" s="1"/>
  <c r="A49" i="19" s="1"/>
  <c r="A52" i="19" s="1"/>
  <c r="A34" i="16"/>
  <c r="A37" i="16" s="1"/>
  <c r="A40" i="15"/>
  <c r="A43" i="15" s="1"/>
  <c r="A46" i="15" s="1"/>
  <c r="A49" i="15" s="1"/>
  <c r="A22" i="14"/>
  <c r="A25" i="14" s="1"/>
  <c r="A40" i="13"/>
  <c r="A43" i="13" s="1"/>
  <c r="A46" i="13" s="1"/>
  <c r="A49" i="13" s="1"/>
  <c r="A52" i="13" s="1"/>
  <c r="A22" i="12"/>
  <c r="A40" i="11"/>
  <c r="A43" i="11" s="1"/>
  <c r="A46" i="11" s="1"/>
  <c r="A49" i="11" s="1"/>
  <c r="A79" i="9"/>
  <c r="A82" i="9" s="1"/>
  <c r="A40" i="6"/>
  <c r="A43" i="6" s="1"/>
  <c r="A46" i="6" s="1"/>
  <c r="A49" i="6" s="1"/>
  <c r="A52" i="6" s="1"/>
  <c r="A40" i="4"/>
  <c r="A43" i="4" s="1"/>
  <c r="A46" i="4" s="1"/>
  <c r="A49" i="4" s="1"/>
  <c r="A52" i="4" s="1"/>
  <c r="A40" i="2"/>
  <c r="A43" i="2" s="1"/>
  <c r="A46" i="2" s="1"/>
  <c r="A49" i="2" s="1"/>
  <c r="A40" i="8"/>
  <c r="A43" i="8" s="1"/>
  <c r="A46" i="8" s="1"/>
  <c r="A49" i="8" s="1"/>
  <c r="A40" i="21"/>
  <c r="A43" i="21" s="1"/>
  <c r="A46" i="21" s="1"/>
  <c r="A49" i="21" s="1"/>
  <c r="A52" i="21" s="1"/>
  <c r="A40" i="5"/>
  <c r="A43" i="5" s="1"/>
  <c r="A46" i="5" s="1"/>
  <c r="A49" i="5" s="1"/>
  <c r="A52" i="5" s="1"/>
  <c r="A40" i="7"/>
  <c r="A43" i="7" s="1"/>
  <c r="A46" i="7" s="1"/>
  <c r="A49" i="7" s="1"/>
  <c r="A52" i="7" s="1"/>
  <c r="A31" i="22"/>
  <c r="A117" i="26"/>
  <c r="A120" i="26" s="1"/>
  <c r="A117" i="25"/>
  <c r="A120" i="25" s="1"/>
  <c r="A28" i="24"/>
  <c r="A31" i="24" s="1"/>
  <c r="A34" i="24" s="1"/>
  <c r="A37" i="24" s="1"/>
  <c r="A117" i="23"/>
  <c r="A120" i="23" s="1"/>
  <c r="A117" i="21"/>
  <c r="A120" i="21" s="1"/>
  <c r="A117" i="20"/>
  <c r="A120" i="20" s="1"/>
  <c r="A117" i="19"/>
  <c r="A120" i="19" s="1"/>
  <c r="A114" i="18"/>
  <c r="A117" i="18" s="1"/>
  <c r="A114" i="17"/>
  <c r="A117" i="17" s="1"/>
  <c r="A114" i="16"/>
  <c r="A117" i="16" s="1"/>
  <c r="A114" i="15"/>
  <c r="A117" i="15" s="1"/>
  <c r="A114" i="14"/>
  <c r="A117" i="14" s="1"/>
  <c r="A117" i="13"/>
  <c r="A120" i="13" s="1"/>
  <c r="A117" i="12"/>
  <c r="A120" i="12" s="1"/>
  <c r="A114" i="11"/>
  <c r="A117" i="11" s="1"/>
  <c r="A114" i="10"/>
  <c r="A117" i="10" s="1"/>
  <c r="A22" i="9"/>
  <c r="A25" i="9" s="1"/>
  <c r="A28" i="9" s="1"/>
  <c r="A31" i="9" s="1"/>
  <c r="A114" i="8"/>
  <c r="A117" i="8" s="1"/>
  <c r="A117" i="7"/>
  <c r="A120" i="7" s="1"/>
  <c r="A117" i="6"/>
  <c r="A120" i="6" s="1"/>
  <c r="A117" i="5"/>
  <c r="A120" i="5" s="1"/>
  <c r="A117" i="4"/>
  <c r="A120" i="4" s="1"/>
  <c r="A114" i="2"/>
  <c r="A117" i="2" s="1"/>
  <c r="A43" i="25" l="1"/>
  <c r="A46" i="25" s="1"/>
  <c r="A49" i="25" s="1"/>
  <c r="A52" i="25" s="1"/>
  <c r="A43" i="23"/>
  <c r="A46" i="23" s="1"/>
  <c r="A49" i="23" s="1"/>
  <c r="A52" i="23" s="1"/>
  <c r="A91" i="22"/>
  <c r="A34" i="22"/>
  <c r="A37" i="22" s="1"/>
  <c r="A40" i="22" s="1"/>
  <c r="A40" i="20"/>
  <c r="A43" i="20" s="1"/>
  <c r="A46" i="20" s="1"/>
  <c r="A49" i="20" s="1"/>
  <c r="A52" i="20" s="1"/>
  <c r="A40" i="16"/>
  <c r="A43" i="16" s="1"/>
  <c r="A46" i="16" s="1"/>
  <c r="A49" i="16" s="1"/>
  <c r="A28" i="14"/>
  <c r="A31" i="14" s="1"/>
  <c r="A34" i="14" s="1"/>
  <c r="A37" i="14" s="1"/>
  <c r="A25" i="12"/>
  <c r="A28" i="12" s="1"/>
  <c r="A31" i="12" s="1"/>
  <c r="A34" i="9"/>
  <c r="A37" i="9" s="1"/>
  <c r="A85" i="9"/>
  <c r="A40" i="24"/>
  <c r="A43" i="22" l="1"/>
  <c r="A46" i="22" s="1"/>
  <c r="A49" i="22" s="1"/>
  <c r="A52" i="22" s="1"/>
  <c r="A55" i="22" s="1"/>
  <c r="A34" i="12"/>
  <c r="A37" i="12" s="1"/>
  <c r="A40" i="9"/>
  <c r="A43" i="9" s="1"/>
  <c r="A46" i="9" s="1"/>
  <c r="A49" i="9" s="1"/>
  <c r="A43" i="24"/>
  <c r="A46" i="24" s="1"/>
  <c r="A49" i="24" s="1"/>
  <c r="A52" i="24" s="1"/>
  <c r="A40" i="12" l="1"/>
  <c r="A43" i="12" s="1"/>
  <c r="A46" i="12" s="1"/>
  <c r="A49" i="12" s="1"/>
  <c r="A52" i="12" s="1"/>
  <c r="B129" i="1"/>
  <c r="A93" i="1"/>
  <c r="B127" i="1"/>
  <c r="A55" i="1"/>
  <c r="A3" i="1"/>
  <c r="B91" i="1"/>
  <c r="A4" i="1"/>
  <c r="B53" i="1"/>
  <c r="E3" i="3" l="1"/>
  <c r="E28" i="3" s="1"/>
  <c r="A94" i="1"/>
  <c r="A97" i="1" s="1"/>
  <c r="A56" i="1"/>
  <c r="A59" i="1" s="1"/>
  <c r="A8" i="1"/>
  <c r="C28" i="3" l="1"/>
  <c r="A11" i="1"/>
  <c r="D3" i="3"/>
  <c r="F3" i="3" s="1"/>
  <c r="A100" i="1"/>
  <c r="A103" i="1" s="1"/>
  <c r="A62" i="1"/>
  <c r="F28" i="3" l="1"/>
  <c r="F39" i="3" s="1"/>
  <c r="D28" i="3"/>
  <c r="A14" i="1"/>
  <c r="A17" i="1" s="1"/>
  <c r="A106" i="1"/>
  <c r="A65" i="1"/>
  <c r="A68" i="1" s="1"/>
  <c r="A20" i="1" l="1"/>
  <c r="A71" i="1"/>
  <c r="A74" i="1" s="1"/>
  <c r="A77" i="1" s="1"/>
  <c r="A80" i="1" s="1"/>
  <c r="A83" i="1" l="1"/>
  <c r="A86" i="1" s="1"/>
  <c r="A23" i="1"/>
  <c r="A26" i="1" l="1"/>
  <c r="A29" i="1" l="1"/>
  <c r="A32" i="1" s="1"/>
  <c r="A35" i="1" l="1"/>
  <c r="A38" i="1" s="1"/>
  <c r="A109" i="1"/>
  <c r="A41" i="1" l="1"/>
  <c r="A44" i="1" s="1"/>
  <c r="A47" i="1" s="1"/>
  <c r="A50" i="1" s="1"/>
  <c r="A112" i="1"/>
  <c r="A115" i="1" l="1"/>
  <c r="A118" i="1" s="1"/>
  <c r="A121" i="1" s="1"/>
  <c r="A124" i="1" s="1"/>
  <c r="A40" i="14" l="1"/>
  <c r="A43" i="14" l="1"/>
  <c r="A46" i="14" s="1"/>
  <c r="A49" i="14" s="1"/>
</calcChain>
</file>

<file path=xl/sharedStrings.xml><?xml version="1.0" encoding="utf-8"?>
<sst xmlns="http://schemas.openxmlformats.org/spreadsheetml/2006/main" count="3408" uniqueCount="227">
  <si>
    <t>Redni broj</t>
  </si>
  <si>
    <t>Opis radova</t>
  </si>
  <si>
    <t>Jedinica mjere</t>
  </si>
  <si>
    <t>Količina</t>
  </si>
  <si>
    <t>Jedinična cijena</t>
  </si>
  <si>
    <t>Ugovoreno (kn)</t>
  </si>
  <si>
    <t>OPREMA VIDEO SUSTAVA I KOMUNIKACIJSKA OPREMA</t>
  </si>
  <si>
    <t>1.</t>
  </si>
  <si>
    <t>Inteligentna IP  PTZ kamera</t>
  </si>
  <si>
    <t>Inteligentna IP  Doom PTZ kamera za vanjsku montažu
"Nabava i isporuka PTZ Full 4MP IP kamera za nadzor prometa, montirane na stup,  portal ili na postojeće stupove javne rasvjete, s motorzoom objektivom , auto iris i auto fokusom, rotacijskim motorom i telemetrijskim prijemnikom , PTZ kamera
• - 36x optički zoom i 16x digitalni zoom
• - mogućnost daljinskog upravljanja i promjene postavki.
• - Senzor slike 1/1.8 '' CMOS s progresivnim skeniranjem
• - Fokalna duljina objektiva: 5.7 (F/1.5) do 205.2 mm (F/4.5)
• - Digitalni stabilizator slike
• - Razlučivost videa 2560 x 1440 @ 60 fps
• - mogućnost višestrukog protoka za istovremeni prijenos H.265/ H.264 
• - Kompenzacija pozadinskog osvjetljenja
• - Min. osvjetljenje  0.002 lux Color, 0.0002 lux B/W (F/1.5, AGC on)
• - Integriran IR LED dometa do 200m
• - Day / Night IR filter s automatskim prekidačem, WDR 120 dB
• - Poboljšanje slike BLC / HLC / 3D DNR / Defog
• - Sigurnost: provjera autentičnosti korisnika, vodeni žig, filtriranje IP adresa, anonimni pristup
• - Ručna brzina: 0,1 ° ~ 300 ° / s, nagib: 0,1 ° ~ 240 ° / s
• - Mogućnost stvaranja zona skeniranja i kontrole, unaprijed određenih početnih položaja i sekvenci.
• - Day / Night IR filter s automatskim prekidačem
• - ONVIF (Profile S, Profile G)
• - Sučelje za komunikaciju: TCP / IP
• - Digitlani i/o 7 ulaza  2 izlaza
•  - Raspon radne temperature: -40 ° C do + 65 ° C
• - Radni napon: 24 Vac ± 10%, Hi-PoE (60 W)
• - Razina zaštite IP66, IK10
• - Relativna vlažnost: 10-90%</t>
  </si>
  <si>
    <t>kom</t>
  </si>
  <si>
    <t>Napajanje 230 / 12DC</t>
  </si>
  <si>
    <t>Nabava i isporuka industrijskog napajanja sa sljedećim karakteristikama:
- Ulazni napon: 230VAC
- Izlazni napon: 12VDC
- Nazivna maksimalna potrošnja energije: 40W
- Izlazni napon podesiv kroz unutarnji potenciometar
- Montaža na 35mm DIN tračnicu
- Raspon radne temperature -30 ° C do 70 ° C
- Relativna vlažnost: 20-90%
- EMC sukladnost s EN55011, EN55032 (CISPR32), EN61204-3 klasa B, EN61000-3-2, -3</t>
  </si>
  <si>
    <t>Napajanje 230 / 24VAC</t>
  </si>
  <si>
    <t>Nabava i isporuka industrijskog napajanja sa sljedećim karakteristikama:
- Ulazni napon: 230VAC
- Izlazni napon: 24VAC
- Nazivna maksimalna potrošnja energije: 60 W
- Izlazni napon podesiv kroz unutarnji potenciometar
- Montaža na 35mm DIN tračnicu
- Raspon radne temperature -30 ° C do 70 ° C
- Relativna vlažnost: 20-90%
- EMC IMUNITET sukladnost s EN61000-4-2,3,4,5,6,8,11, EN55024, EN61204-3, razina lake industrije, kriteriji A</t>
  </si>
  <si>
    <t>INOX ormar tip 2</t>
  </si>
  <si>
    <t>Nabava i isporuka INOX ormara za ugradnju na zid tunela, portal ili stup rasvijete  s posebnim sustavima ključa, brave i kabela za pričvršćivanje: \ t
-2x automatski prekidač 2A C, RCCB,
- prenaponska zaštita 230V, 200-280V rms jednofazna s informacijskom pločom o stanju zaštite i propadanju,
- mjesto za optički modem i modul napajanja i zatvaranje optičkih kabela.
-Dimenzije: 400x300x120 mm min
-IP stupanj zaštite: IP66 u skladu s IEC 60529
-I stupanj zaštite: IK10 u skladu s IEC 62262
- kut otvoranja vrata 120 °, reverzibilna - sprijeda</t>
  </si>
  <si>
    <t>Optička kazeta</t>
  </si>
  <si>
    <t>Nabavka i dostava i ugradnja kazete za zatvaranje optičkih vlakana s setom pigtail-a za ugradnju u ormar. Sustav: MFT, štitnici spoja tip: termoskupljajuća, broj vlakana: 12.</t>
  </si>
  <si>
    <t>Adapter za kameru</t>
  </si>
  <si>
    <t>Nabava i isporuka adaptera za montažu kamere.
- Izrađena od elektropoliranog nehrđajućeg čelika AISI 316L
- Nr. 1.4404
- Opterećenje:  20kg</t>
  </si>
  <si>
    <t>Komunikacijski kabel F / UTP Pe Cat. 7</t>
  </si>
  <si>
    <t>Nabava i isporuka komunikacijskog kabela F / UTP Pe Cat. 7, bez halogena, za prijenos video podataka s video kamere na video ormare.</t>
  </si>
  <si>
    <t>Nabava i isporuka TCP / IP CAT 7 zaštite od prenapona sa sljedećim karakteristikama:
Nazivna struja pražnjenja U (8/20) µs (jezgra jezgre) 100 A
Nazivna struja pražnjenja U (8/20) µs (jezgra-zemlja) 2 kA (po signalnom paru)
Ukupna struja pražnjenja Itotal (8/20) µs 10 kA
Vrijeme odziva A (jezgra jezgre) ≤ 1 ns
Vrijeme odziva A (jezgra-zemlja) ≤ 100 ns
- Montaža na 35mm DIN tračnicu
- Raspon radne temperature -40 ° C do 70 ° C
- Relativna vlažnost: 0-90%</t>
  </si>
  <si>
    <t>MONTAŽNI I ELEKTROINSTALACIJSKI RADOVI</t>
  </si>
  <si>
    <t>GRAĐEVINSKI RADOVI I MATERIJAL</t>
  </si>
  <si>
    <t>TUNEL MALA KAPELA - PRIVOZ ZAGREB</t>
  </si>
  <si>
    <t>Strojni iskop kabelskog rova u materijalu "C" kategorije</t>
  </si>
  <si>
    <t>Podrazumijeva iskop rova za kabele, građevinske jame, proširenje okana i drugih objekata za kabelski dio voda. Iskop materijala uz svu potrebnu zaštitu stabilnosti rova (razupiranje, odvodnja, zbijanje), odlaganje iskopanog materijala, razastiranje, te čišćenje terena u zoni rova. Obračun po m³ iskopa u sraslom stanju prema projektu. (OTU II st. 2-05).</t>
  </si>
  <si>
    <t>m3</t>
  </si>
  <si>
    <t>Ručni iskop kabelskog rova u materijalu "C" kategorije</t>
  </si>
  <si>
    <t xml:space="preserve"> Jedinična cijena obuhvaća iskop i sve pomoćne radove (oplate, crpljenja vode, vertikalne prijenose, privremeno odlaganje i sl.), čišćenje i planiranje dna rova te utovar viška materijala u prijevozno sredstvo. Obračun je po m3 stvarno iskopanog rova u sraslom tlu. </t>
  </si>
  <si>
    <t>Zaštitne plastične cijevi PEHD, DN 50 mm</t>
  </si>
  <si>
    <t xml:space="preserve">Obuhvaća nabavu, prijevoz i polaganje zaštitnih plastičnih cijevi u pripremljeni kabelski rov. Obračun po m1 cijevi. </t>
  </si>
  <si>
    <t>m1</t>
  </si>
  <si>
    <t>Pijesak</t>
  </si>
  <si>
    <t>Zatrpavanje rovova i jama zamjenskim materijalom od pijeska ili sipke zemlje, u slojevima po 10 cm. Obuhvaća utovar, prijevoz, nasipanje, razastiranje i zbijanje materijala rova kanalizacije, građevinskih jama, prostora oko okana te sva ostala zatrpavanja za kabelsku kanalizaciju. Obračun po m³ ugrađenog i zbijenog materijala.</t>
  </si>
  <si>
    <t xml:space="preserve">Zatrpavanje rovova i jama materijalom iz iskopa. </t>
  </si>
  <si>
    <t xml:space="preserve">Obuhvaća utovar, prijevoz, nasipanje, razastiranje i zbijanje materijala rova kanalizacije, građevinskih jama, prostora oko okana te sva ostala zatrpavanja za kabelsku kanalizaciju. Obračun po m³ ugrađenog i zbijenog materijala. </t>
  </si>
  <si>
    <t>Plastični štitnici</t>
  </si>
  <si>
    <t xml:space="preserve">Obuhvaća nabavu, prijevoz i polaganje štitnika u kabelski rov. Obračun po m1. </t>
  </si>
  <si>
    <t>PVC traka za označavanje</t>
  </si>
  <si>
    <t>Obuhvaća nabavu, prijevoz i ugradnju PVC trake za označavanje. Obračun po m1.</t>
  </si>
  <si>
    <t>Odvoz viška materijala na odlagalište</t>
  </si>
  <si>
    <t>Obračun po m³ odvezenog materijala na odlagalište udaljenosti do 20km.</t>
  </si>
  <si>
    <t>Foto-električni senzor</t>
  </si>
  <si>
    <t>Ethernet kontroler diskretnih I/O signala</t>
  </si>
  <si>
    <t>Nabava i isporuka kontrolera za nadzor opreme, sa sljedećim značajkama:
- 6 digitalnih ulaza, 6 relejnih izlaza
- Ethernet RJ45 priključak
- TCP / IP komunikacija putem sljedećih protokola: Modbus TCP, TCP / IP, UDP, HTTP
- Definiranje logičkih naredbi putem web sučelja
- Napon: 24VDC
- Raspon temperature: -20 do + 75C</t>
  </si>
  <si>
    <t>TCP/IP CAT 7 prenaponska zaštita</t>
  </si>
  <si>
    <t>Metalni stupić</t>
  </si>
  <si>
    <t>Nabava, prijevoz i ugradnja metalnog stupića za foto-električne senzore i reflektore. Čelični vruće cinčani stupić dimenzija 50x50x800mm montira se na način da se stupić zalijeva betonom tako da 50cm stupića ostaje iznad kote kolnika. U stavku uključen iskop rupe 30x30x50cm, ugradnja cijevi za provod kabela, zalijevanje betonom marke C16/20 te odvoz viška materijala. Obračun po komadu ugrađenog stupića.</t>
  </si>
  <si>
    <t>Reflektor</t>
  </si>
  <si>
    <t>Nabava i isporuka reflektora dimenzija 50x50mm za povrat signala foto-električnog senzora.</t>
  </si>
  <si>
    <t>Nabava i isporuka foto-električnog senzora za detekciju vozila. Senzor sljedećih karakteristika:
- nominalna udaljenost detekcije 14m,
- tip detekcije refleksija signala,
- tip izlaznog signala diskretni 1 NO,
- napon napajanja 12…24VDC,
- maksimalna potrošnja u neopterećenom stanju 35mA,
- mogućnost podešavanja odgode reakcije do 15ms,
- mogućnost podešavanja osjetljivosti,
- raspon radne temperature -25 ° C do 55 ° C,
- mehanička zaštita minimalno IP65.
Stavka uključuje konektor za spoj kabela.</t>
  </si>
  <si>
    <t>Instalacija kamera</t>
  </si>
  <si>
    <t>Instalacija, pozicioniranje, konfiguriranje i funkcionalno testiranje PTZ kamera.</t>
  </si>
  <si>
    <t>Ugradnja portalnih video ormara</t>
  </si>
  <si>
    <t>Ugradnja video ormara od nehrđajućeg čelika na portal.
 Zajedno sa svim potrebnim materijalima za ugradnju</t>
  </si>
  <si>
    <t>Elektroinstalacija kamere</t>
  </si>
  <si>
    <t>Izvođenje instalacije od kamere na priključni ormarić, set s polaganjem kabela na oba kraja i sa svim potrebnim priključnim i montažnim priborom.</t>
  </si>
  <si>
    <t>Ugradnja stupa i nosača kamera</t>
  </si>
  <si>
    <t xml:space="preserve">Ugradnja stupa i adaptera za kućište kamere.
Ugradnja stupa i adaptera na portal. Kompletan sa svim potrebnim materijalima za montažu </t>
  </si>
  <si>
    <t xml:space="preserve">Komunikacijski kabel A-2Y(L)2Y 4x2x0,8 </t>
  </si>
  <si>
    <t>Nabava i isporuka komunikacijskog kabela A-2Y(L)2Y 4x2x0,8 za komunikaciju od ormara prema rampama i foto-električnim senzorima.</t>
  </si>
  <si>
    <t>m</t>
  </si>
  <si>
    <t>Ugradnja fotoelektričnih senzora</t>
  </si>
  <si>
    <t>Ugradnja i podešavanje foto-električnih senzora s testiranjem rada odziva na prolaz vozila.</t>
  </si>
  <si>
    <t>Ugradnja reflektora</t>
  </si>
  <si>
    <t>Ugradnja reflektora s podešavanjem usmjeravanja</t>
  </si>
  <si>
    <t>Svjetlovodni kabel</t>
  </si>
  <si>
    <t>Nabava i isporuka multi-mode svjetlovodnog kabela U-DQ(ZN)BH 4 niti</t>
  </si>
  <si>
    <t>Uvlačenje kabela u cijevi</t>
  </si>
  <si>
    <t>Uvlačenje komunikacijskih i optičkih kabela u cijevi</t>
  </si>
  <si>
    <t>Radovi na optici preklopnika</t>
  </si>
  <si>
    <t>Radovi na optici i ugradnji patch kabela.
Spajanje razdjelnika i preklopnika na optičke panele</t>
  </si>
  <si>
    <t>Povezivanje optičkih vlakana</t>
  </si>
  <si>
    <t>Izrada MM optičkih konektora za povezivanje video ormarića s ethernet preklopnikom u transformatorskoj stanici.</t>
  </si>
  <si>
    <t>2.</t>
  </si>
  <si>
    <t>TUNEL MALA KAPELA - PRIVOZ SPLIT</t>
  </si>
  <si>
    <t>Pozicija</t>
  </si>
  <si>
    <t>UKUPNO</t>
  </si>
  <si>
    <t>3.</t>
  </si>
  <si>
    <t>4.</t>
  </si>
  <si>
    <t>TUNEL BRINJE - PRIVOZ ZAGREB</t>
  </si>
  <si>
    <t>TUNEL BRINJE - PRIVOZ SPLIT</t>
  </si>
  <si>
    <t>5.</t>
  </si>
  <si>
    <t>TUNEL GRIČ - PRIVOZ ZAGREB</t>
  </si>
  <si>
    <t>6.</t>
  </si>
  <si>
    <t>TUNEL GRIČ - PRIVOZ SPLIT</t>
  </si>
  <si>
    <t>7.</t>
  </si>
  <si>
    <t>TUNEL SVETI ROK - PRIVOZ ZAGREB</t>
  </si>
  <si>
    <t>8.</t>
  </si>
  <si>
    <t>TUNEL SVETI ROK - PRIVOZ SPLIT</t>
  </si>
  <si>
    <t>9.</t>
  </si>
  <si>
    <t>TUNEL LEDENIK - PRIVOZ ZAGREB</t>
  </si>
  <si>
    <t>10.</t>
  </si>
  <si>
    <t>TUNEL LEDENIK - PRIVOZ SPLIT</t>
  </si>
  <si>
    <t>11.</t>
  </si>
  <si>
    <t>TUNEL BRISTOVAC</t>
  </si>
  <si>
    <t>TUNEL ČELINKA</t>
  </si>
  <si>
    <t>12.</t>
  </si>
  <si>
    <t>13.</t>
  </si>
  <si>
    <t>TUNEL DUBRAVE - PRIVOZ ZAGREB</t>
  </si>
  <si>
    <t>14.</t>
  </si>
  <si>
    <t>TUNEL DUBRAVE - PRIVOZ SPLIT</t>
  </si>
  <si>
    <t>15.</t>
  </si>
  <si>
    <t>TUNEL KONJSKO - PRIVOZ ZAGREB</t>
  </si>
  <si>
    <t>16.</t>
  </si>
  <si>
    <t>TUNEL KONJSKO - PRIVOZ SPLIT</t>
  </si>
  <si>
    <t>17.</t>
  </si>
  <si>
    <t>TUNEL ZARANAČ</t>
  </si>
  <si>
    <t>18.</t>
  </si>
  <si>
    <t>TUNEL STRAŽINA</t>
  </si>
  <si>
    <t>19.</t>
  </si>
  <si>
    <t>TUNEL ŠUBIR - PRIVOZ ZAGREB</t>
  </si>
  <si>
    <t>20.</t>
  </si>
  <si>
    <t>TUNEL ŠUBIR - PRIVOZ PLOČE</t>
  </si>
  <si>
    <t>21.</t>
  </si>
  <si>
    <t>TUNEL MALI PROLOG - PRIVOZ PLOČE</t>
  </si>
  <si>
    <t>22.</t>
  </si>
  <si>
    <t>TUNEL MALI PROLOG - PRIVOZ ZAGREB</t>
  </si>
  <si>
    <t>23.</t>
  </si>
  <si>
    <t>TUNEL KOBILJAČA</t>
  </si>
  <si>
    <t>24.</t>
  </si>
  <si>
    <t>TUNEL HRASTOVEC</t>
  </si>
  <si>
    <t>25.</t>
  </si>
  <si>
    <t>TUNEL VRTLINOVEC</t>
  </si>
  <si>
    <t>Inteligentna IP  Doom PTZ kamera za vanjsku montažu</t>
  </si>
  <si>
    <t>Temelj stupa</t>
  </si>
  <si>
    <t xml:space="preserve">Temelj stupa dimenzija 70x70x85cm sa dvije cijevi Ø50 mm za provlačenje kabela kroz temelj-obračun po komadu. Obuhvaća nabavu i prijevoz betona klase C 25/30 i izradu temelja stupa te nabavu, prijevoz i ugradnju cijevi Ø50 mm za provlačenje kabela kroz temelj. Obračun po komadu izvedenog temelja. </t>
  </si>
  <si>
    <t>Stup 6m</t>
  </si>
  <si>
    <t xml:space="preserve">Stup visine 6,0 m, konusnog oblika, okruglog presjeka, promjera 60mm na vrhu i 168mm pri dnu, vruće cinčan, sa sidrenim vijcima i sidrenim pločama, sa pripremom vrha stupa za montažu adaptera kamere, brzina vjetra 30 m/s, tip kao "DALEKOVOD SRS B" ili jednakovrijedan. Obuhvaća nabavu, prijevoz i ugradnju stupa. Obračun po komadu. </t>
  </si>
  <si>
    <t>Nabava i isporuka INOX ormara za ugradnju na zid tunela, portal ili stup rasvijete  s posebnim sustavima ključa, brave i kabela za pričvršćivanje:
-2x automatski prekidač 2A C, RCCB,
- prenaponska zaštita 230V, 200-280V rms jednofazna s informacijskom pločom o stanju zaštite i propadanju,
- mjesto za optički modem i modul napajanja i zatvaranje optičkih kabela.
-Dimenzije: 400x300x120 mm min
-IP stupanj zaštite: IP66 u skladu s IEC 60529
-I stupanj zaštite: IK10 u skladu s IEC 62262
- kut otvoranja vrata 120 °, reverzibilna - sprijeda</t>
  </si>
  <si>
    <t>0.</t>
  </si>
  <si>
    <t>JEDINIČNE CIJENE</t>
  </si>
  <si>
    <t>Energetski kabel NYY-J 3x2,5mm2</t>
  </si>
  <si>
    <t>Nabava i isporuka energetskog kabela NYY-J 3x2,5mm2 za napajanje ormarića</t>
  </si>
  <si>
    <t>OPREMA</t>
  </si>
  <si>
    <t>Licence za kameru</t>
  </si>
  <si>
    <t xml:space="preserve">	Licence za klijentsku programsku upravljačku aplikaciju video upravljačkog sustava. Jedna licenca je za jednu kameru. VMS za potpuno upravljanje nad trenutnim prikazom, pregledom snimki, podešavanjem snimanja, pregledom alarma, pokretnim kamerama i implementaciju filtara snimanja. </t>
  </si>
  <si>
    <t>RADOVI</t>
  </si>
  <si>
    <t>komplet</t>
  </si>
  <si>
    <t>C1.</t>
  </si>
  <si>
    <t>CNUP-T MALA KAPELA</t>
  </si>
  <si>
    <t>RCNUP-T BRINJE</t>
  </si>
  <si>
    <t>RCNUP-T SVETI ROK</t>
  </si>
  <si>
    <t>C2.</t>
  </si>
  <si>
    <t>C3.</t>
  </si>
  <si>
    <t>RCNUP-T ZAGVOZD</t>
  </si>
  <si>
    <t>RCNUP IVANJA REKA</t>
  </si>
  <si>
    <t>RADOVI TRASA</t>
  </si>
  <si>
    <t>RADOVI CNUP</t>
  </si>
  <si>
    <t>SVEUKUPNO DALJINSKO UPRAVLJANJE POLUBRANICIMA ZA POTREBE 
KORIŠTENJA INTERVENTNIH SPOJEVA NA AUTOCESTAMA
 A1 (Zagreb – Splt – Dubrovnik) I A4 (Zagreb – Goričan)</t>
  </si>
  <si>
    <t xml:space="preserve">Komunikacijski kabel A-2Y(L)2Y 2x2x0,8 </t>
  </si>
  <si>
    <t>Nabava i isporuka komunikacijskog kabela A-2Y(L)2Y 2x2x0,8 za komunikaciju od ormara prema rampama i foto-električnim senzorima.</t>
  </si>
  <si>
    <t>Komunikacijski kabel RE-Y(St)Y 2x2x1,5</t>
  </si>
  <si>
    <t>Nabava i isporuka komunikacijskog kabela RE-Y(St)Y 2x2x1,5 za komunikaciju od ormara prema rampama i foto-električnim senzorima.</t>
  </si>
  <si>
    <t xml:space="preserve">Ethernet pretvornik medija 100BaseT(X)/100BaseFx  </t>
  </si>
  <si>
    <t>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t>
  </si>
  <si>
    <t>Komunikacijski kabel RE-Y(St)Y 2x2x2,5</t>
  </si>
  <si>
    <t>Nabava i isporuka komunikacijskog kabela RE-Y(St)Y 2x2x2,5 za komunikaciju od ormara prema rampama i foto-električnim senzorima.</t>
  </si>
  <si>
    <t>Spajanje rampi</t>
  </si>
  <si>
    <t>Uvlačenje kabela i spajanje na upravljački modul rampe</t>
  </si>
  <si>
    <t>Medijski modul s 4 MM optička porta</t>
  </si>
  <si>
    <t>Nabava i isporuka medijskog modula s 4 MM optička porta za ugradnju u postojeći Mice Ethernet preklopnik sa sljedećim karakteristikama:
- hot-swappable konfigurafilni modul
- 8dB Link Budget pri 1300nm
- Tip priključka Dual SC/LC
- Optički priključci: 100BaseFX
- podrška za sljedeće standarde:
EEE 802.3i - 10Base-T specifikacija
IEEE 802.3u - specifikacija 100Base-TX i 100Base-FX
IEEE 802.3x - 802.3x full-duplex rad
- Raspon radne temperature od -0 ° C do + 60 ° C</t>
  </si>
  <si>
    <t>Samostojeći Ethernet preklopnik</t>
  </si>
  <si>
    <t>Nabava i isporuka samostojećeg Ethernet preklopnika sa sljedećim karakteristikama:
- Optički priključci: 2 / 100BaseFX
- TX / RX valna duljina 1300nm
- Tip priključka Dual SC/LC
- podrška za sljedeće standarde:
EEE 802.3 - 10Base-T specifikacija
IEEE 802.3u - specifikacija 100Base-TX i 100Base-FX
IEEE 802.3x - 802.3x za kontrolu protoka
- Raspon radne temperature od -0 ° C do + 65 ° C</t>
  </si>
  <si>
    <t>Ugradnja optičkog 4MM modula</t>
  </si>
  <si>
    <t>Ugradnja optičkog 4MM modula u ormaru SDUN-a smještonom u trafostanici. Stavka uključuje povezivanje i funkcionalno ispitivanje</t>
  </si>
  <si>
    <t>Ugradnja Ethernet preklopnika</t>
  </si>
  <si>
    <t>Ugradnja Ethernet preklopnika u niši razdjelnika napajanja tunel. Stavka uključuje povezivanje i funkcionalno ispitivanje.</t>
  </si>
  <si>
    <t>Nadogradnja postojećeg prometno - informacijskog sustava BS Husky TMS</t>
  </si>
  <si>
    <t>Nadogradnja programskog sustava i grafičkog korisničkog sučelja u RCNUP. Nadogradnja obuhvaća implementaciju novougrađene opreme prometno - informacijskog sustava - polubranici na interventnim spojevima kolnika.
Stavka uključuje sve potrebne radove na trasi i u nadležnom upravljačkom centru.</t>
  </si>
  <si>
    <t>Nadogradnja VMS Milestone</t>
  </si>
  <si>
    <t>Nadogradnja softvera za snimanje i integraciju Milestone VMS sustava u svrhu prihvata novoinstaliranih kamera na interventnim spojevima kolnika.</t>
  </si>
  <si>
    <t/>
  </si>
  <si>
    <t>Nabava, isporuka i montaža pokretne (PTZ) kamere za nadzor prometa  - Inteligentna IP Doom PTZ kamera za vanjsku montažu, prema tehničkim specifikacijama u projektu. Stavka obuhvaća rad, opremu i materijal potreban za potpuno dovršenje stavke. Obračun po komadu. 
Sustav videonadzora je centraliziran, svi RCNUP-ovi u nadležnosti HAC-a su integrirani u jedan VMS sustav. VMS softver za snimanje i integraciju je Milestone, Xprotect Expert verzija 2022 R1. Ponuditelj može provjeriti kompatibilne kamere sa VMS sustavom na web lokaciji: https://www.milestonesys.com/support/software/supported-devices/xprotect-corporate-and-xprotect-expert/</t>
  </si>
  <si>
    <t>Izvođač je u okviru ugovorene cijene dužan izraditi TEHNIČKU DOKUMENTACIJU IZVEDENOG STANJA  koja mora sadržavati:
1. Opći dio
2. Tehnički opis
3. Tehnički opis rada softwera sa stvarno izvedenim dijagramom toka
4. Blok shema komunikacije sustava
5. Jednopolna shema spajanja 
6. Popis kabela
7. Raspored opreme u RCNUP
8. Popis IP adresa sa pregledom konfiguriranih VLAN-ova
9. Topologija komunikacijske mreže u RCNUP
10. Konfiguracije radnih stanica 
11. Sheme povezivanja ostalim sustavima u RCNUP (PIS, DATEX 2)
12. Detaljne stvarno izvedene MODBUS komunikacijske tablice (komunikacija rampi prema zasebnom sustavu upravljanja rampama i komunikacija sustava upravljanja rampi prema ostalim sustavima u RCNUP) 
13. Tehnička dokumentacija te upute za instalaciju i održavanje svih isporučenih komponenti i uređaja.</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</si>
  <si>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</si>
  <si>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U jediničnim cijenama uključeni su troškovi utovara, prijevoza i istovara demontirane opreme na deponiju koja se nalazi u nadležnim TJ održavanja.  Izvođač je dužan zapisnički izvršiti primopredaju svog demontiranog materijala s nadležnom TJ održavanja.</t>
  </si>
  <si>
    <t xml:space="preserve">Izvođač je dužan zonu radova održavati čistom, a na kraju radova treba izvesti detaljno čišćenje.                                                                                                                                  </t>
  </si>
  <si>
    <t>Izvođačeva je obveza održavanje javnih cesta koje koristi u svrhu izvođenja radova te sanacija svih eventualnih oštećenja nastalih korištenjem. Po završetku radova ceste je potrebno dovesti u prvobitno stanje bez prava na naknadu troškova.</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</si>
  <si>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</si>
  <si>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Ponuditelj je prije početka radova obvezan detektirati eventualne postojeće instalacije, te poduzeti sve potrebne mjere kako bi se spriječilo oštećenje istih. U slučaju oštećenja istih do kojeg je došlo uslijed nepažljivog izvođenja radova, te nepridržavanja gore navedenog uvjeta ponuditelj će morati izvršiti žurnu sanaciju istih na svoj račun.</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</si>
  <si>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</si>
  <si>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 xml:space="preserve">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t>
  </si>
  <si>
    <t>Radovi se izvode prema projektnoj dokumentaciji, a u svim slučajevima potrebne izmjene ili dopune dokumentacije, odluku o tome donosit će sporazumno projektant, nadzorni inženjer, investitor i predstavnik izvođača radova, a tu svoju odluku unosit će u građevinski dnevnik. Sve izmjene ili dopune projektne dokumentacije, za koje se po građevinskom dnevniku ne može dokazati da su uslijedile po opisanom postupku, neće se obračunavati ni po privremenom ni po konačnom obračunu.</t>
  </si>
  <si>
    <t>Količine radova, koje nakon izvršenja čitavog posla nije moguće mjeriti neposrednom izmjerom treba po izvršenju pojedinog takvog rada preuzeti i ovjeriti nadzorni inženjer. Nadzorni inženjer i predstavnik izvođača radova unosit će u građevinsku knjigu količine pojedinih takvih radova, s potrebnim skicama i izmjerama, te će svojim potpisima jamčiti za njihovu točnost. Samo tako utvrđeni radovi mogu se uzeti u obzir kod izrade privremenog ili konačnog obračuna radova.</t>
  </si>
  <si>
    <t>Od trenutka uvođenja u posao pa do primopredaje radova izvođač je odgovoran za stvari i osobe koje se nalaze unutar zone radova. U građevinski dnevnik se unose svi bitni podaci i događaji tijekom izvođenja radova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t>
  </si>
  <si>
    <t>Ponuđač je dužan upoznati se s ponudbenom dokumentacijom te izvršiti pregled svih lokacija izvedbe radova, Izvođač je dužan pridržavati se svih važećih zakona i propisa iz područja gradnje, Zakona o zaštiti na radu, hrvatskih normi, "Općih tehničkih uvjeta za radove na cestama" (Zagreb, IGH, izdanje 2001. god.). Svi radovi moraju se izvesti solidno i stručno prema važećim propisima i pravilima dobrog zanata.</t>
  </si>
  <si>
    <t>Opći uvjeti izvođenja radova</t>
  </si>
  <si>
    <t>Proširenje postojeće licence za integraciju Milestone VMS sustava i PIS sustava u svrhu prihvata novoinstaliranih kamera na interventnim spojevima kolnika.</t>
  </si>
  <si>
    <t>C1.2.3</t>
  </si>
  <si>
    <t>Radovi na konfiguraciji klijentske aplikacije VMS-a u RCNUP-u</t>
  </si>
  <si>
    <t>2.2.12</t>
  </si>
  <si>
    <t>Montažni i elektroinstalacijski radovi</t>
  </si>
  <si>
    <t xml:space="preserve">komplet </t>
  </si>
  <si>
    <t>1.2.12</t>
  </si>
  <si>
    <t>3.2.12</t>
  </si>
  <si>
    <t>4.2.12</t>
  </si>
  <si>
    <t>5.2.12</t>
  </si>
  <si>
    <t>6.2.12</t>
  </si>
  <si>
    <t>7.2.12</t>
  </si>
  <si>
    <t>8.2.12</t>
  </si>
  <si>
    <t>9.2.12</t>
  </si>
  <si>
    <t>10.2.12</t>
  </si>
  <si>
    <t>11.2.12</t>
  </si>
  <si>
    <t>12.2.12</t>
  </si>
  <si>
    <t>23.2.12</t>
  </si>
  <si>
    <t>22.2.12</t>
  </si>
  <si>
    <t>21.2.12</t>
  </si>
  <si>
    <t>20.2.12</t>
  </si>
  <si>
    <t>19.2.12</t>
  </si>
  <si>
    <t>18.2.12</t>
  </si>
  <si>
    <t>17.2.12</t>
  </si>
  <si>
    <t>16.2.12</t>
  </si>
  <si>
    <t>15.2.12</t>
  </si>
  <si>
    <t>14.2.12</t>
  </si>
  <si>
    <t>13.2.12</t>
  </si>
  <si>
    <t>C3.2.3</t>
  </si>
  <si>
    <t>C2.2.3</t>
  </si>
  <si>
    <t>Nadogradnja programskog sustava i grafičkog korisničkog sučelja u RCNUP. Nadogradnja obuhvaća implementaciju novougrađene opreme prometno - informacijskog sustava - polubranici na interventnim spojevima kolnika.
Stavka uključuje sve potrebne radove u nadležnom upravljačkom centru, a isto predviđa najmanje sljedeće:
-Licence za korišteni tip opreme, 
-Grafička vizualizacija novih elementa, 
-Arhiviranje statusa korištenih elemenata u bazi podataka,
-Konfiguracija trigera, 
-Rekonfiguracija modula za upravljanje vizualima na video zidu, 
-Rekonfiguracija modula za automatske scenarije i algoritme za potrebe digitaliziranih reakcija sustava naspram projektiranog rješenja</t>
  </si>
  <si>
    <t xml:space="preserve">	Licence za serversku aplikaciju video upravljačkog sustava. Jedna licenca je za jednu kameru. VMS za potpuno upravljanje nad trenutnim prikazom, pregledom snimki, podešavanjem snimanja, pregledom alarma, pokretnim kamerama i implementaciju filtara snimanja.
TIP Xprotect Milestone Expert </t>
  </si>
  <si>
    <t>Ugovoreno (EU)</t>
  </si>
  <si>
    <t>25.2.12</t>
  </si>
  <si>
    <t>24.2.12</t>
  </si>
  <si>
    <t>Nadogradnja, fizičko i logičko povezivanje rampi na trasi u postojeći SDUN sustav kao posebne komponente i hijerarhijske razine.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</si>
</sst>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quot; &quot;#,##0.00&quot; &quot;;&quot; (&quot;#,##0.00&quot;)&quot;;&quot; -&quot;00&quot; &quot;;&quot; &quot;@&quot; &quot;"/>
  </numFmts>
  <fonts count="12">
    <font>
      <sz val="11"/>
      <color theme="1"/>
      <name val="Calibri"/>
      <family val="2"/>
      <charset val="238"/>
      <scheme val="minor"/>
    </font>
    <font>
      <sz val="9"/>
      <name val="Calibri"/>
      <family val="2"/>
      <charset val="238"/>
      <scheme val="minor"/>
    </font>
    <font>
      <sz val="10"/>
      <name val="Arial"/>
      <family val="2"/>
      <charset val="238"/>
    </font>
    <font>
      <b/>
      <sz val="9"/>
      <name val="Calibri"/>
      <family val="2"/>
      <charset val="238"/>
      <scheme val="minor"/>
    </font>
    <font>
      <sz val="10"/>
      <name val="Arial"/>
      <family val="2"/>
    </font>
    <font>
      <sz val="10"/>
      <name val="Helv"/>
      <charset val="204"/>
    </font>
    <font>
      <sz val="11"/>
      <name val="Calibri"/>
      <family val="2"/>
      <charset val="238"/>
    </font>
    <font>
      <sz val="11"/>
      <color rgb="FF000000"/>
      <name val="Calibri"/>
      <family val="2"/>
      <charset val="238"/>
    </font>
    <font>
      <sz val="10"/>
      <color rgb="FF000000"/>
      <name val="Arial"/>
      <family val="2"/>
      <charset val="238"/>
    </font>
    <font>
      <sz val="10"/>
      <color rgb="FF000000"/>
      <name val="Helv"/>
      <charset val="238"/>
    </font>
    <font>
      <sz val="11"/>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C2C2"/>
        <bgColor indexed="64"/>
      </patternFill>
    </fill>
  </fills>
  <borders count="4">
    <border>
      <left/>
      <right/>
      <top/>
      <bottom/>
      <diagonal/>
    </border>
    <border>
      <left/>
      <right/>
      <top/>
      <bottom style="hair">
        <color indexed="64"/>
      </bottom>
      <diagonal/>
    </border>
    <border>
      <left/>
      <right/>
      <top style="hair">
        <color indexed="64"/>
      </top>
      <bottom/>
      <diagonal/>
    </border>
    <border>
      <left style="thin">
        <color rgb="FF9B9B9B"/>
      </left>
      <right style="thin">
        <color rgb="FF9B9B9B"/>
      </right>
      <top style="thin">
        <color rgb="FF9B9B9B"/>
      </top>
      <bottom style="thin">
        <color rgb="FF9B9B9B"/>
      </bottom>
      <diagonal/>
    </border>
  </borders>
  <cellStyleXfs count="14">
    <xf numFmtId="0" fontId="0" fillId="0" borderId="0"/>
    <xf numFmtId="0" fontId="2" fillId="0" borderId="0"/>
    <xf numFmtId="0" fontId="4" fillId="0" borderId="0"/>
    <xf numFmtId="0" fontId="5" fillId="0" borderId="0"/>
    <xf numFmtId="0" fontId="6" fillId="0" borderId="3">
      <alignment vertical="center" wrapText="1"/>
    </xf>
    <xf numFmtId="0" fontId="2" fillId="0" borderId="0"/>
    <xf numFmtId="0" fontId="7" fillId="0" borderId="0"/>
    <xf numFmtId="0" fontId="8" fillId="0" borderId="0" applyNumberFormat="0" applyBorder="0" applyProtection="0"/>
    <xf numFmtId="165" fontId="7" fillId="0" borderId="0" applyFont="0" applyFill="0" applyBorder="0" applyAlignment="0" applyProtection="0"/>
    <xf numFmtId="0" fontId="8" fillId="0" borderId="0" applyNumberFormat="0" applyBorder="0" applyProtection="0"/>
    <xf numFmtId="165" fontId="7" fillId="0" borderId="0" applyFont="0" applyFill="0" applyBorder="0" applyAlignment="0" applyProtection="0"/>
    <xf numFmtId="0" fontId="9" fillId="0" borderId="0" applyNumberFormat="0" applyBorder="0" applyProtection="0"/>
    <xf numFmtId="164" fontId="2" fillId="0" borderId="0" applyFont="0" applyFill="0" applyBorder="0" applyAlignment="0" applyProtection="0"/>
    <xf numFmtId="0" fontId="8" fillId="0" borderId="0" applyNumberFormat="0" applyBorder="0" applyProtection="0"/>
  </cellStyleXfs>
  <cellXfs count="31">
    <xf numFmtId="0" fontId="0" fillId="0" borderId="0" xfId="0"/>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0" fontId="3" fillId="3" borderId="2" xfId="1" applyFont="1" applyFill="1" applyBorder="1" applyAlignment="1">
      <alignment vertical="top"/>
    </xf>
    <xf numFmtId="49" fontId="3" fillId="3" borderId="2" xfId="1" applyNumberFormat="1" applyFont="1" applyFill="1" applyBorder="1" applyAlignment="1">
      <alignment horizontal="center"/>
    </xf>
    <xf numFmtId="4" fontId="3" fillId="3" borderId="2" xfId="1" applyNumberFormat="1" applyFont="1" applyFill="1" applyBorder="1" applyAlignment="1">
      <alignment horizontal="center"/>
    </xf>
    <xf numFmtId="4" fontId="3" fillId="3" borderId="2" xfId="1" applyNumberFormat="1" applyFont="1" applyFill="1" applyBorder="1" applyAlignment="1">
      <alignment horizontal="right"/>
    </xf>
    <xf numFmtId="0" fontId="3" fillId="4" borderId="0" xfId="1" applyFont="1" applyFill="1" applyAlignment="1">
      <alignment vertical="top" wrapText="1"/>
    </xf>
    <xf numFmtId="49" fontId="3" fillId="4" borderId="0" xfId="1" applyNumberFormat="1" applyFont="1" applyFill="1" applyAlignment="1">
      <alignment horizontal="center"/>
    </xf>
    <xf numFmtId="4" fontId="3" fillId="4" borderId="0" xfId="1" applyNumberFormat="1" applyFont="1" applyFill="1" applyAlignment="1">
      <alignment horizontal="center"/>
    </xf>
    <xf numFmtId="4" fontId="3" fillId="4" borderId="0" xfId="1" applyNumberFormat="1" applyFont="1" applyFill="1" applyAlignment="1">
      <alignment horizontal="right"/>
    </xf>
    <xf numFmtId="0" fontId="1" fillId="2" borderId="1" xfId="0" applyFont="1" applyFill="1" applyBorder="1" applyAlignment="1">
      <alignment vertical="center" wrapText="1"/>
    </xf>
    <xf numFmtId="0" fontId="3" fillId="3" borderId="2" xfId="1" applyFont="1" applyFill="1" applyBorder="1" applyAlignment="1">
      <alignment vertical="top" wrapText="1"/>
    </xf>
    <xf numFmtId="0" fontId="3" fillId="4" borderId="0" xfId="1" applyFont="1" applyFill="1" applyAlignment="1">
      <alignment vertical="top"/>
    </xf>
    <xf numFmtId="0" fontId="0" fillId="0" borderId="0" xfId="0" applyAlignment="1">
      <alignment wrapText="1"/>
    </xf>
    <xf numFmtId="0" fontId="0" fillId="0" borderId="0" xfId="0" applyAlignment="1">
      <alignment horizontal="center"/>
    </xf>
    <xf numFmtId="4" fontId="1" fillId="2" borderId="1" xfId="0" applyNumberFormat="1" applyFont="1" applyFill="1" applyBorder="1" applyAlignment="1">
      <alignment horizontal="right" wrapText="1"/>
    </xf>
    <xf numFmtId="4" fontId="1" fillId="2" borderId="1" xfId="0" applyNumberFormat="1" applyFont="1" applyFill="1" applyBorder="1" applyAlignment="1">
      <alignment horizontal="right"/>
    </xf>
    <xf numFmtId="4" fontId="0" fillId="0" borderId="0" xfId="0" applyNumberFormat="1" applyAlignment="1">
      <alignment horizontal="right"/>
    </xf>
    <xf numFmtId="4" fontId="1" fillId="2" borderId="1" xfId="0" applyNumberFormat="1" applyFont="1" applyFill="1" applyBorder="1" applyAlignment="1">
      <alignment horizontal="center" vertical="center" wrapText="1"/>
    </xf>
    <xf numFmtId="4" fontId="3" fillId="3" borderId="2" xfId="1" applyNumberFormat="1" applyFont="1" applyFill="1" applyBorder="1" applyAlignment="1">
      <alignment vertical="top" wrapText="1"/>
    </xf>
    <xf numFmtId="4" fontId="3" fillId="4" borderId="0" xfId="1" applyNumberFormat="1" applyFont="1" applyFill="1" applyAlignment="1">
      <alignment vertical="top" wrapText="1"/>
    </xf>
    <xf numFmtId="4" fontId="0" fillId="0" borderId="0" xfId="0" applyNumberFormat="1" applyAlignment="1">
      <alignment horizontal="left" wrapText="1"/>
    </xf>
    <xf numFmtId="0" fontId="10" fillId="0" borderId="0" xfId="0" applyFont="1"/>
    <xf numFmtId="0" fontId="10" fillId="0" borderId="0" xfId="0" applyFont="1" applyAlignment="1">
      <alignment horizontal="justify" vertical="center" wrapText="1"/>
    </xf>
    <xf numFmtId="0" fontId="10" fillId="0" borderId="0" xfId="0" applyFont="1" applyAlignment="1">
      <alignment horizontal="justify"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pplyProtection="1">
      <alignment horizontal="left" vertical="top" wrapText="1"/>
      <protection locked="0"/>
    </xf>
    <xf numFmtId="4" fontId="1" fillId="2" borderId="1" xfId="0" applyNumberFormat="1" applyFont="1" applyFill="1" applyBorder="1" applyAlignment="1">
      <alignment horizontal="center" wrapText="1"/>
    </xf>
  </cellXfs>
  <cellStyles count="14">
    <cellStyle name="00 Tekst 2" xfId="4"/>
    <cellStyle name="Comma 11" xfId="10"/>
    <cellStyle name="Comma 3 8" xfId="8"/>
    <cellStyle name="Comma 3 9" xfId="12"/>
    <cellStyle name="Normal" xfId="0" builtinId="0"/>
    <cellStyle name="Normal 19" xfId="9"/>
    <cellStyle name="Normal 2" xfId="2"/>
    <cellStyle name="Normal 2 2 8" xfId="7"/>
    <cellStyle name="Normal 3" xfId="6"/>
    <cellStyle name="Normal 8" xfId="1"/>
    <cellStyle name="Normal 8 2" xfId="13"/>
    <cellStyle name="Normal 8 3" xfId="5"/>
    <cellStyle name="Style 1" xfId="3"/>
    <cellStyle name="Style 1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54"/>
  <sheetViews>
    <sheetView view="pageBreakPreview" zoomScale="85" zoomScaleNormal="85" zoomScaleSheetLayoutView="85" workbookViewId="0">
      <pane xSplit="6" ySplit="1" topLeftCell="G26" activePane="bottomRight" state="frozen"/>
      <selection activeCell="B36" sqref="B36"/>
      <selection pane="topRight" activeCell="B36" sqref="B36"/>
      <selection pane="bottomLeft" activeCell="B36" sqref="B36"/>
      <selection pane="bottomRight" activeCell="D86" sqref="D86"/>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13" ht="24.75">
      <c r="A1" s="12" t="s">
        <v>0</v>
      </c>
      <c r="B1" s="1" t="s">
        <v>1</v>
      </c>
      <c r="C1" s="2" t="s">
        <v>2</v>
      </c>
      <c r="D1" s="3" t="s">
        <v>3</v>
      </c>
      <c r="E1" s="17" t="s">
        <v>4</v>
      </c>
      <c r="F1" s="18" t="s">
        <v>5</v>
      </c>
    </row>
    <row r="2" spans="1:13">
      <c r="A2" s="13" t="s">
        <v>133</v>
      </c>
      <c r="B2" s="4" t="s">
        <v>134</v>
      </c>
      <c r="C2" s="5"/>
      <c r="D2" s="6"/>
      <c r="E2" s="7"/>
      <c r="F2" s="7"/>
    </row>
    <row r="3" spans="1:13">
      <c r="A3" s="14" t="str">
        <f>A2&amp;"1."</f>
        <v>0.1.</v>
      </c>
      <c r="B3" s="8" t="s">
        <v>6</v>
      </c>
      <c r="C3" s="9"/>
      <c r="D3" s="10"/>
      <c r="E3" s="11"/>
      <c r="F3" s="11"/>
    </row>
    <row r="4" spans="1:13">
      <c r="A4" t="str">
        <f>A3&amp;"1"</f>
        <v>0.1.1</v>
      </c>
      <c r="B4" t="s">
        <v>127</v>
      </c>
    </row>
    <row r="5" spans="1:13" ht="409.5">
      <c r="B5" s="15" t="s">
        <v>9</v>
      </c>
      <c r="C5" s="16" t="s">
        <v>10</v>
      </c>
      <c r="D5" s="16">
        <v>1</v>
      </c>
      <c r="E5" s="19">
        <v>4075.7</v>
      </c>
      <c r="F5" s="19">
        <f>ROUND(D5*E5,2)</f>
        <v>4075.7</v>
      </c>
      <c r="I5">
        <f>IF(N(D5),ROUND(M5*1.3/7.5435,1),"")</f>
        <v>4075.7</v>
      </c>
      <c r="M5" s="19">
        <v>23650</v>
      </c>
    </row>
    <row r="6" spans="1:13">
      <c r="B6" s="15"/>
      <c r="E6" s="19" t="s">
        <v>175</v>
      </c>
      <c r="I6" t="str">
        <f t="shared" ref="I6:I69" si="0">IF(N(D6),ROUND(M6*1.3/7.5435,1),"")</f>
        <v/>
      </c>
      <c r="M6" s="19"/>
    </row>
    <row r="7" spans="1:13">
      <c r="A7" t="str">
        <f>A$3&amp;TEXT(COUNTA(A$4:A6)+1,0)</f>
        <v>0.1.2</v>
      </c>
      <c r="B7" t="s">
        <v>11</v>
      </c>
      <c r="E7" s="19" t="s">
        <v>175</v>
      </c>
      <c r="I7" t="str">
        <f t="shared" si="0"/>
        <v/>
      </c>
      <c r="M7" s="19"/>
    </row>
    <row r="8" spans="1:13" ht="165">
      <c r="B8" s="15" t="s">
        <v>12</v>
      </c>
      <c r="C8" s="16" t="s">
        <v>10</v>
      </c>
      <c r="D8" s="16">
        <v>1</v>
      </c>
      <c r="E8" s="19">
        <v>55.1</v>
      </c>
      <c r="F8" s="19">
        <f>ROUND(D8*E8,2)</f>
        <v>55.1</v>
      </c>
      <c r="I8">
        <f t="shared" si="0"/>
        <v>55.1</v>
      </c>
      <c r="M8" s="19">
        <v>320</v>
      </c>
    </row>
    <row r="9" spans="1:13">
      <c r="B9" s="15"/>
      <c r="E9" s="19" t="s">
        <v>175</v>
      </c>
      <c r="I9" t="str">
        <f t="shared" si="0"/>
        <v/>
      </c>
      <c r="M9" s="19"/>
    </row>
    <row r="10" spans="1:13">
      <c r="A10" t="str">
        <f>A$3&amp;TEXT(COUNTA(A$4:A9)+1,0)</f>
        <v>0.1.3</v>
      </c>
      <c r="B10" t="s">
        <v>13</v>
      </c>
      <c r="E10" s="19" t="s">
        <v>175</v>
      </c>
      <c r="I10" t="str">
        <f t="shared" si="0"/>
        <v/>
      </c>
      <c r="M10" s="19"/>
    </row>
    <row r="11" spans="1:13" ht="165">
      <c r="B11" s="15" t="s">
        <v>14</v>
      </c>
      <c r="C11" s="16" t="s">
        <v>10</v>
      </c>
      <c r="D11" s="16">
        <v>1</v>
      </c>
      <c r="E11" s="19">
        <v>89.6</v>
      </c>
      <c r="F11" s="19">
        <f>ROUND(D11*E11,2)</f>
        <v>89.6</v>
      </c>
      <c r="I11">
        <f t="shared" si="0"/>
        <v>89.6</v>
      </c>
      <c r="M11" s="19">
        <v>520</v>
      </c>
    </row>
    <row r="12" spans="1:13">
      <c r="E12" s="19" t="s">
        <v>175</v>
      </c>
      <c r="I12" t="str">
        <f t="shared" si="0"/>
        <v/>
      </c>
      <c r="M12" s="19"/>
    </row>
    <row r="13" spans="1:13">
      <c r="A13" t="str">
        <f>A$3&amp;TEXT(COUNTA(A$4:A12)+1,0)</f>
        <v>0.1.4</v>
      </c>
      <c r="B13" s="15" t="s">
        <v>157</v>
      </c>
      <c r="E13" s="19" t="s">
        <v>175</v>
      </c>
      <c r="I13" t="str">
        <f t="shared" si="0"/>
        <v/>
      </c>
      <c r="M13" s="19"/>
    </row>
    <row r="14" spans="1:13" ht="225">
      <c r="B14" s="15" t="s">
        <v>158</v>
      </c>
      <c r="C14" s="16" t="s">
        <v>10</v>
      </c>
      <c r="D14" s="16">
        <v>1</v>
      </c>
      <c r="E14" s="19">
        <v>341.2</v>
      </c>
      <c r="F14" s="19">
        <f>ROUND(D14*E14,2)</f>
        <v>341.2</v>
      </c>
      <c r="I14">
        <f t="shared" si="0"/>
        <v>341.2</v>
      </c>
      <c r="M14" s="19">
        <v>1980</v>
      </c>
    </row>
    <row r="15" spans="1:13">
      <c r="B15" s="15"/>
      <c r="E15" s="19" t="s">
        <v>175</v>
      </c>
      <c r="I15" t="str">
        <f t="shared" si="0"/>
        <v/>
      </c>
      <c r="M15" s="19"/>
    </row>
    <row r="16" spans="1:13">
      <c r="A16" t="str">
        <f>A$3&amp;TEXT(COUNTA(A$4:A15)+1,0)</f>
        <v>0.1.5</v>
      </c>
      <c r="B16" s="15" t="s">
        <v>15</v>
      </c>
      <c r="E16" s="19" t="s">
        <v>175</v>
      </c>
      <c r="I16" t="str">
        <f t="shared" si="0"/>
        <v/>
      </c>
      <c r="M16" s="19"/>
    </row>
    <row r="17" spans="1:13" ht="165" customHeight="1">
      <c r="B17" s="15" t="s">
        <v>16</v>
      </c>
      <c r="C17" s="16" t="s">
        <v>10</v>
      </c>
      <c r="D17" s="16">
        <v>1</v>
      </c>
      <c r="E17" s="19">
        <v>439.5</v>
      </c>
      <c r="F17" s="19">
        <f>ROUND(D17*E17,2)</f>
        <v>439.5</v>
      </c>
      <c r="I17">
        <f t="shared" si="0"/>
        <v>439.5</v>
      </c>
      <c r="M17" s="19">
        <v>2550</v>
      </c>
    </row>
    <row r="18" spans="1:13">
      <c r="B18" s="15"/>
      <c r="E18" s="19" t="s">
        <v>175</v>
      </c>
      <c r="I18" t="str">
        <f t="shared" si="0"/>
        <v/>
      </c>
      <c r="M18" s="19"/>
    </row>
    <row r="19" spans="1:13">
      <c r="A19" t="str">
        <f>A$3&amp;TEXT(COUNTA(A$4:A18)+1,0)</f>
        <v>0.1.6</v>
      </c>
      <c r="B19" s="15" t="s">
        <v>46</v>
      </c>
      <c r="E19" s="19" t="s">
        <v>175</v>
      </c>
      <c r="I19" t="str">
        <f t="shared" si="0"/>
        <v/>
      </c>
      <c r="M19" s="19"/>
    </row>
    <row r="20" spans="1:13" ht="137.25" customHeight="1">
      <c r="B20" s="15" t="s">
        <v>47</v>
      </c>
      <c r="C20" s="16" t="s">
        <v>10</v>
      </c>
      <c r="D20" s="16">
        <v>4</v>
      </c>
      <c r="E20" s="19">
        <v>513.6</v>
      </c>
      <c r="F20" s="19">
        <f>ROUND(D20*E20,2)</f>
        <v>2054.4</v>
      </c>
      <c r="I20">
        <f t="shared" si="0"/>
        <v>513.6</v>
      </c>
      <c r="M20" s="19">
        <v>2980</v>
      </c>
    </row>
    <row r="21" spans="1:13">
      <c r="E21" s="19" t="s">
        <v>175</v>
      </c>
      <c r="I21" t="str">
        <f t="shared" si="0"/>
        <v/>
      </c>
      <c r="M21" s="19"/>
    </row>
    <row r="22" spans="1:13">
      <c r="A22" t="str">
        <f>A$3&amp;TEXT(COUNTA(A$4:A21)+1,0)</f>
        <v>0.1.7</v>
      </c>
      <c r="B22" s="15" t="s">
        <v>17</v>
      </c>
      <c r="E22" s="19" t="s">
        <v>175</v>
      </c>
      <c r="I22" t="str">
        <f t="shared" si="0"/>
        <v/>
      </c>
      <c r="M22" s="19"/>
    </row>
    <row r="23" spans="1:13" ht="45">
      <c r="B23" s="15" t="s">
        <v>18</v>
      </c>
      <c r="C23" s="16" t="s">
        <v>10</v>
      </c>
      <c r="D23" s="16">
        <v>1</v>
      </c>
      <c r="E23" s="19">
        <v>77.599999999999994</v>
      </c>
      <c r="F23" s="19">
        <f>ROUND(D23*E23,2)</f>
        <v>77.599999999999994</v>
      </c>
      <c r="I23">
        <f t="shared" si="0"/>
        <v>77.599999999999994</v>
      </c>
      <c r="M23" s="19">
        <v>450</v>
      </c>
    </row>
    <row r="24" spans="1:13">
      <c r="E24" s="19" t="s">
        <v>175</v>
      </c>
      <c r="I24" t="str">
        <f t="shared" si="0"/>
        <v/>
      </c>
      <c r="M24" s="19"/>
    </row>
    <row r="25" spans="1:13">
      <c r="A25" t="str">
        <f>A$3&amp;TEXT(COUNTA(A$4:A24)+1,0)</f>
        <v>0.1.8</v>
      </c>
      <c r="B25" s="15" t="s">
        <v>19</v>
      </c>
      <c r="E25" s="19" t="s">
        <v>175</v>
      </c>
      <c r="I25" t="str">
        <f t="shared" si="0"/>
        <v/>
      </c>
      <c r="M25" s="19"/>
    </row>
    <row r="26" spans="1:13" ht="60">
      <c r="B26" s="15" t="s">
        <v>20</v>
      </c>
      <c r="C26" s="16" t="s">
        <v>10</v>
      </c>
      <c r="D26" s="16">
        <v>1</v>
      </c>
      <c r="E26" s="19">
        <v>236.1</v>
      </c>
      <c r="F26" s="19">
        <f>ROUND(D26*E26,2)</f>
        <v>236.1</v>
      </c>
      <c r="I26">
        <f t="shared" si="0"/>
        <v>236.1</v>
      </c>
      <c r="M26" s="19">
        <v>1370</v>
      </c>
    </row>
    <row r="27" spans="1:13">
      <c r="E27" s="19" t="s">
        <v>175</v>
      </c>
      <c r="I27" t="str">
        <f t="shared" si="0"/>
        <v/>
      </c>
      <c r="M27" s="19"/>
    </row>
    <row r="28" spans="1:13">
      <c r="A28" t="str">
        <f>A$3&amp;TEXT(COUNTA(A$4:A27)+1,0)</f>
        <v>0.1.9</v>
      </c>
      <c r="B28" s="15" t="s">
        <v>21</v>
      </c>
      <c r="E28" s="19" t="s">
        <v>175</v>
      </c>
      <c r="I28" t="str">
        <f t="shared" si="0"/>
        <v/>
      </c>
      <c r="M28" s="19"/>
    </row>
    <row r="29" spans="1:13" ht="30">
      <c r="B29" s="15" t="s">
        <v>22</v>
      </c>
      <c r="C29" s="16" t="s">
        <v>64</v>
      </c>
      <c r="D29" s="16">
        <v>10</v>
      </c>
      <c r="E29" s="19">
        <v>2.1</v>
      </c>
      <c r="F29" s="19">
        <f>ROUND(D29*E29,2)</f>
        <v>21</v>
      </c>
      <c r="I29">
        <f t="shared" si="0"/>
        <v>2.1</v>
      </c>
      <c r="M29" s="19">
        <v>12</v>
      </c>
    </row>
    <row r="30" spans="1:13">
      <c r="E30" s="19" t="s">
        <v>175</v>
      </c>
      <c r="I30" t="str">
        <f t="shared" si="0"/>
        <v/>
      </c>
      <c r="M30" s="19"/>
    </row>
    <row r="31" spans="1:13">
      <c r="A31" t="str">
        <f>A$3&amp;TEXT(COUNTA(A$4:A30)+1,0)</f>
        <v>0.1.10</v>
      </c>
      <c r="B31" s="15" t="s">
        <v>153</v>
      </c>
      <c r="E31" s="19" t="s">
        <v>175</v>
      </c>
      <c r="I31" t="str">
        <f t="shared" si="0"/>
        <v/>
      </c>
      <c r="M31" s="19"/>
    </row>
    <row r="32" spans="1:13" ht="30">
      <c r="B32" s="15" t="s">
        <v>154</v>
      </c>
      <c r="C32" s="16" t="s">
        <v>64</v>
      </c>
      <c r="D32" s="16">
        <v>360</v>
      </c>
      <c r="E32" s="19">
        <v>2.1</v>
      </c>
      <c r="F32" s="19">
        <f>ROUND(D32*E32,2)</f>
        <v>756</v>
      </c>
      <c r="I32">
        <f t="shared" si="0"/>
        <v>2.1</v>
      </c>
      <c r="M32" s="19">
        <v>12</v>
      </c>
    </row>
    <row r="33" spans="1:13">
      <c r="E33" s="19" t="s">
        <v>175</v>
      </c>
      <c r="I33" t="str">
        <f t="shared" si="0"/>
        <v/>
      </c>
      <c r="M33" s="19"/>
    </row>
    <row r="34" spans="1:13">
      <c r="A34" t="str">
        <f>A$3&amp;TEXT(COUNTA(A$4:A33)+1,0)</f>
        <v>0.1.11</v>
      </c>
      <c r="B34" s="15" t="s">
        <v>155</v>
      </c>
      <c r="E34" s="19" t="s">
        <v>175</v>
      </c>
      <c r="I34" t="str">
        <f t="shared" si="0"/>
        <v/>
      </c>
      <c r="M34" s="19"/>
    </row>
    <row r="35" spans="1:13" ht="30">
      <c r="B35" s="15" t="s">
        <v>156</v>
      </c>
      <c r="C35" s="16" t="s">
        <v>64</v>
      </c>
      <c r="D35" s="16">
        <v>360</v>
      </c>
      <c r="E35" s="19">
        <v>2.1</v>
      </c>
      <c r="F35" s="19">
        <f>ROUND(D35*E35,2)</f>
        <v>756</v>
      </c>
      <c r="I35">
        <f t="shared" si="0"/>
        <v>2.1</v>
      </c>
      <c r="M35" s="19">
        <v>12</v>
      </c>
    </row>
    <row r="36" spans="1:13">
      <c r="E36" s="19" t="s">
        <v>175</v>
      </c>
      <c r="I36" t="str">
        <f t="shared" si="0"/>
        <v/>
      </c>
      <c r="M36" s="19"/>
    </row>
    <row r="37" spans="1:13">
      <c r="A37" t="str">
        <f>A$3&amp;TEXT(COUNTA(A$4:A33)+1,0)</f>
        <v>0.1.11</v>
      </c>
      <c r="B37" s="15" t="s">
        <v>135</v>
      </c>
      <c r="E37" s="19" t="s">
        <v>175</v>
      </c>
      <c r="I37" t="str">
        <f t="shared" si="0"/>
        <v/>
      </c>
      <c r="M37" s="19"/>
    </row>
    <row r="38" spans="1:13" ht="30">
      <c r="B38" s="15" t="s">
        <v>136</v>
      </c>
      <c r="C38" s="16" t="s">
        <v>64</v>
      </c>
      <c r="D38" s="16">
        <v>37</v>
      </c>
      <c r="E38" s="19">
        <v>1.4</v>
      </c>
      <c r="F38" s="19">
        <f>ROUND(D38*E38,2)</f>
        <v>51.8</v>
      </c>
      <c r="I38">
        <f t="shared" si="0"/>
        <v>1.4</v>
      </c>
      <c r="M38" s="19">
        <v>8</v>
      </c>
    </row>
    <row r="39" spans="1:13">
      <c r="E39" s="19" t="s">
        <v>175</v>
      </c>
      <c r="I39" t="str">
        <f t="shared" si="0"/>
        <v/>
      </c>
      <c r="M39" s="19"/>
    </row>
    <row r="40" spans="1:13">
      <c r="A40" t="str">
        <f>A$3&amp;TEXT(COUNTA(A$4:A39)+1,0)</f>
        <v>0.1.13</v>
      </c>
      <c r="B40" s="15" t="s">
        <v>69</v>
      </c>
      <c r="E40" s="19" t="s">
        <v>175</v>
      </c>
      <c r="I40" t="str">
        <f t="shared" si="0"/>
        <v/>
      </c>
      <c r="M40" s="19"/>
    </row>
    <row r="41" spans="1:13">
      <c r="B41" s="15" t="s">
        <v>70</v>
      </c>
      <c r="C41" s="16" t="s">
        <v>64</v>
      </c>
      <c r="D41" s="16">
        <v>300</v>
      </c>
      <c r="E41" s="19">
        <v>0.7</v>
      </c>
      <c r="F41" s="19">
        <f>ROUND(D41*E41,2)</f>
        <v>210</v>
      </c>
      <c r="I41">
        <f t="shared" si="0"/>
        <v>0.7</v>
      </c>
      <c r="M41" s="19">
        <v>4</v>
      </c>
    </row>
    <row r="42" spans="1:13">
      <c r="E42" s="19" t="s">
        <v>175</v>
      </c>
      <c r="I42" t="str">
        <f t="shared" si="0"/>
        <v/>
      </c>
      <c r="M42" s="19"/>
    </row>
    <row r="43" spans="1:13">
      <c r="A43" t="str">
        <f>A$3&amp;TEXT(COUNTA(A$4:A42)+1,0)</f>
        <v>0.1.14</v>
      </c>
      <c r="B43" s="15" t="s">
        <v>45</v>
      </c>
      <c r="E43" s="19" t="s">
        <v>175</v>
      </c>
      <c r="I43" t="str">
        <f t="shared" si="0"/>
        <v/>
      </c>
      <c r="M43" s="19"/>
    </row>
    <row r="44" spans="1:13" ht="180">
      <c r="B44" s="15" t="s">
        <v>53</v>
      </c>
      <c r="C44" s="16" t="s">
        <v>10</v>
      </c>
      <c r="D44" s="16">
        <v>2</v>
      </c>
      <c r="E44" s="19">
        <v>115.5</v>
      </c>
      <c r="F44" s="19">
        <f>ROUND(D44*E44,2)</f>
        <v>231</v>
      </c>
      <c r="I44">
        <f t="shared" si="0"/>
        <v>115.5</v>
      </c>
      <c r="M44" s="19">
        <v>670</v>
      </c>
    </row>
    <row r="45" spans="1:13">
      <c r="E45" s="19" t="s">
        <v>175</v>
      </c>
      <c r="I45" t="str">
        <f t="shared" si="0"/>
        <v/>
      </c>
      <c r="M45" s="19"/>
    </row>
    <row r="46" spans="1:13">
      <c r="A46" t="str">
        <f>A$3&amp;TEXT(COUNTA(A$4:A45)+1,0)</f>
        <v>0.1.15</v>
      </c>
      <c r="B46" s="15" t="s">
        <v>51</v>
      </c>
      <c r="E46" s="19" t="s">
        <v>175</v>
      </c>
      <c r="I46" t="str">
        <f t="shared" si="0"/>
        <v/>
      </c>
      <c r="M46" s="19"/>
    </row>
    <row r="47" spans="1:13" ht="30">
      <c r="B47" s="15" t="s">
        <v>52</v>
      </c>
      <c r="C47" s="16" t="s">
        <v>10</v>
      </c>
      <c r="D47" s="16">
        <v>2</v>
      </c>
      <c r="E47" s="19">
        <v>8.6</v>
      </c>
      <c r="F47" s="19">
        <f>ROUND(D47*E47,2)</f>
        <v>17.2</v>
      </c>
      <c r="I47">
        <f t="shared" si="0"/>
        <v>8.6</v>
      </c>
      <c r="M47" s="19">
        <v>50</v>
      </c>
    </row>
    <row r="48" spans="1:13">
      <c r="E48" s="19" t="s">
        <v>175</v>
      </c>
      <c r="I48" t="str">
        <f t="shared" si="0"/>
        <v/>
      </c>
      <c r="M48" s="19"/>
    </row>
    <row r="49" spans="1:13">
      <c r="A49" t="str">
        <f>A$3&amp;TEXT(COUNTA(A$4:A48)+1,0)</f>
        <v>0.1.16</v>
      </c>
      <c r="B49" s="15" t="s">
        <v>48</v>
      </c>
      <c r="E49" s="19" t="s">
        <v>175</v>
      </c>
      <c r="I49" t="str">
        <f t="shared" si="0"/>
        <v/>
      </c>
      <c r="M49" s="19"/>
    </row>
    <row r="50" spans="1:13" ht="165">
      <c r="B50" s="15" t="s">
        <v>23</v>
      </c>
      <c r="C50" s="16" t="s">
        <v>10</v>
      </c>
      <c r="D50" s="16">
        <v>3</v>
      </c>
      <c r="E50" s="19">
        <v>115.5</v>
      </c>
      <c r="F50" s="19">
        <f>ROUND(D50*E50,2)</f>
        <v>346.5</v>
      </c>
      <c r="I50">
        <f t="shared" si="0"/>
        <v>115.5</v>
      </c>
      <c r="M50" s="19">
        <v>670</v>
      </c>
    </row>
    <row r="51" spans="1:13">
      <c r="E51" s="19" t="s">
        <v>175</v>
      </c>
      <c r="I51" t="str">
        <f t="shared" si="0"/>
        <v/>
      </c>
      <c r="M51" s="19"/>
    </row>
    <row r="52" spans="1:13">
      <c r="A52" t="str">
        <f>A$3&amp;TEXT(COUNTA(A$4:A51)+1,0)</f>
        <v>0.1.17</v>
      </c>
      <c r="B52" s="15" t="s">
        <v>163</v>
      </c>
      <c r="E52" s="19" t="s">
        <v>175</v>
      </c>
      <c r="I52" t="str">
        <f t="shared" si="0"/>
        <v/>
      </c>
      <c r="M52" s="19"/>
    </row>
    <row r="53" spans="1:13" ht="165">
      <c r="B53" s="15" t="s">
        <v>164</v>
      </c>
      <c r="C53" s="16" t="s">
        <v>10</v>
      </c>
      <c r="D53" s="16">
        <v>3</v>
      </c>
      <c r="E53" s="19">
        <v>1594.1</v>
      </c>
      <c r="F53" s="19">
        <f>ROUND(D53*E53,2)</f>
        <v>4782.3</v>
      </c>
      <c r="I53">
        <f t="shared" si="0"/>
        <v>1594.1</v>
      </c>
      <c r="M53" s="19">
        <v>9250</v>
      </c>
    </row>
    <row r="54" spans="1:13">
      <c r="E54" s="19" t="s">
        <v>175</v>
      </c>
      <c r="I54" t="str">
        <f t="shared" si="0"/>
        <v/>
      </c>
      <c r="M54" s="19"/>
    </row>
    <row r="55" spans="1:13">
      <c r="A55" t="str">
        <f>A$3&amp;TEXT(COUNTA(A$4:A54)+1,0)</f>
        <v>0.1.18</v>
      </c>
      <c r="B55" s="15" t="s">
        <v>165</v>
      </c>
      <c r="E55" s="19" t="s">
        <v>175</v>
      </c>
      <c r="I55" t="str">
        <f t="shared" si="0"/>
        <v/>
      </c>
      <c r="M55" s="19"/>
    </row>
    <row r="56" spans="1:13" ht="150">
      <c r="B56" s="15" t="s">
        <v>166</v>
      </c>
      <c r="C56" s="16" t="s">
        <v>10</v>
      </c>
      <c r="D56" s="16">
        <v>3</v>
      </c>
      <c r="E56" s="19">
        <v>835.8</v>
      </c>
      <c r="F56" s="19">
        <f>ROUND(D56*E56,2)</f>
        <v>2507.4</v>
      </c>
      <c r="I56">
        <f t="shared" si="0"/>
        <v>835.8</v>
      </c>
      <c r="M56" s="19">
        <v>4850</v>
      </c>
    </row>
    <row r="57" spans="1:13">
      <c r="E57" s="19" t="s">
        <v>175</v>
      </c>
      <c r="I57" t="str">
        <f t="shared" si="0"/>
        <v/>
      </c>
      <c r="M57" s="19"/>
    </row>
    <row r="58" spans="1:13">
      <c r="A58" s="14"/>
      <c r="B58" s="8" t="str">
        <f>B3&amp;" UKUPNO:"</f>
        <v>OPREMA VIDEO SUSTAVA I KOMUNIKACIJSKA OPREMA UKUPNO:</v>
      </c>
      <c r="C58" s="9"/>
      <c r="D58" s="10"/>
      <c r="E58" s="11" t="s">
        <v>175</v>
      </c>
      <c r="F58" s="11">
        <f>SUM(F4:F57)</f>
        <v>17048.400000000001</v>
      </c>
      <c r="I58" t="str">
        <f t="shared" si="0"/>
        <v/>
      </c>
      <c r="M58" s="11"/>
    </row>
    <row r="59" spans="1:13">
      <c r="E59" s="19" t="s">
        <v>175</v>
      </c>
      <c r="I59" t="str">
        <f t="shared" si="0"/>
        <v/>
      </c>
      <c r="M59" s="19"/>
    </row>
    <row r="60" spans="1:13">
      <c r="A60" s="14" t="str">
        <f>A2&amp;"2."</f>
        <v>0.2.</v>
      </c>
      <c r="B60" s="8" t="s">
        <v>24</v>
      </c>
      <c r="C60" s="9"/>
      <c r="D60" s="10"/>
      <c r="E60" s="11" t="s">
        <v>175</v>
      </c>
      <c r="F60" s="11"/>
      <c r="I60" t="str">
        <f t="shared" si="0"/>
        <v/>
      </c>
      <c r="M60" s="11"/>
    </row>
    <row r="61" spans="1:13">
      <c r="A61" t="str">
        <f>A60&amp;"1"</f>
        <v>0.2.1</v>
      </c>
      <c r="B61" t="s">
        <v>54</v>
      </c>
      <c r="E61" s="19" t="s">
        <v>175</v>
      </c>
      <c r="I61" t="str">
        <f t="shared" si="0"/>
        <v/>
      </c>
      <c r="M61" s="19"/>
    </row>
    <row r="62" spans="1:13" ht="30">
      <c r="B62" s="15" t="s">
        <v>55</v>
      </c>
      <c r="C62" s="16" t="s">
        <v>10</v>
      </c>
      <c r="D62" s="16">
        <v>1</v>
      </c>
      <c r="E62" s="19">
        <v>430.8</v>
      </c>
      <c r="F62" s="19">
        <f>ROUND(D62*E62,2)</f>
        <v>430.8</v>
      </c>
      <c r="I62">
        <f t="shared" si="0"/>
        <v>430.8</v>
      </c>
      <c r="M62" s="19">
        <v>2500</v>
      </c>
    </row>
    <row r="63" spans="1:13">
      <c r="B63" s="15"/>
      <c r="E63" s="19" t="s">
        <v>175</v>
      </c>
      <c r="I63" t="str">
        <f t="shared" si="0"/>
        <v/>
      </c>
      <c r="M63" s="19"/>
    </row>
    <row r="64" spans="1:13">
      <c r="A64" t="str">
        <f>A$60&amp;TEXT(COUNTA(A$61:A63)+1,0)</f>
        <v>0.2.2</v>
      </c>
      <c r="B64" t="s">
        <v>56</v>
      </c>
      <c r="E64" s="19" t="s">
        <v>175</v>
      </c>
      <c r="I64" t="str">
        <f t="shared" si="0"/>
        <v/>
      </c>
      <c r="M64" s="19"/>
    </row>
    <row r="65" spans="1:13" ht="30">
      <c r="B65" s="15" t="s">
        <v>57</v>
      </c>
      <c r="C65" s="16" t="s">
        <v>10</v>
      </c>
      <c r="D65" s="16">
        <v>1</v>
      </c>
      <c r="E65" s="19">
        <v>86.2</v>
      </c>
      <c r="F65" s="19">
        <f>ROUND(D65*E65,2)</f>
        <v>86.2</v>
      </c>
      <c r="I65">
        <f t="shared" si="0"/>
        <v>86.2</v>
      </c>
      <c r="M65" s="19">
        <v>500</v>
      </c>
    </row>
    <row r="66" spans="1:13">
      <c r="B66" s="15"/>
      <c r="E66" s="19" t="s">
        <v>175</v>
      </c>
      <c r="I66" t="str">
        <f t="shared" si="0"/>
        <v/>
      </c>
      <c r="M66" s="19"/>
    </row>
    <row r="67" spans="1:13">
      <c r="A67" t="str">
        <f>A$60&amp;TEXT(COUNTA(A$61:A66)+1,0)</f>
        <v>0.2.3</v>
      </c>
      <c r="B67" t="s">
        <v>58</v>
      </c>
      <c r="E67" s="19" t="s">
        <v>175</v>
      </c>
      <c r="I67" t="str">
        <f t="shared" si="0"/>
        <v/>
      </c>
      <c r="M67" s="19"/>
    </row>
    <row r="68" spans="1:13" ht="45">
      <c r="B68" s="15" t="s">
        <v>59</v>
      </c>
      <c r="C68" s="16" t="s">
        <v>10</v>
      </c>
      <c r="D68" s="16">
        <v>1</v>
      </c>
      <c r="E68" s="19">
        <v>206.8</v>
      </c>
      <c r="F68" s="19">
        <f>ROUND(D68*E68,2)</f>
        <v>206.8</v>
      </c>
      <c r="I68">
        <f t="shared" si="0"/>
        <v>206.8</v>
      </c>
      <c r="M68" s="19">
        <v>1200</v>
      </c>
    </row>
    <row r="69" spans="1:13">
      <c r="E69" s="19" t="s">
        <v>175</v>
      </c>
      <c r="I69" t="str">
        <f t="shared" si="0"/>
        <v/>
      </c>
      <c r="M69" s="19"/>
    </row>
    <row r="70" spans="1:13">
      <c r="A70" t="str">
        <f>A$60&amp;TEXT(COUNTA(A$61:A69)+1,0)</f>
        <v>0.2.4</v>
      </c>
      <c r="B70" s="15" t="s">
        <v>60</v>
      </c>
      <c r="E70" s="19" t="s">
        <v>175</v>
      </c>
      <c r="I70" t="str">
        <f t="shared" ref="I70:I133" si="1">IF(N(D70),ROUND(M70*1.3/7.5435,1),"")</f>
        <v/>
      </c>
      <c r="M70" s="19"/>
    </row>
    <row r="71" spans="1:13" ht="45">
      <c r="B71" s="15" t="s">
        <v>61</v>
      </c>
      <c r="C71" s="16" t="s">
        <v>10</v>
      </c>
      <c r="D71" s="16">
        <v>1</v>
      </c>
      <c r="E71" s="19">
        <v>155.1</v>
      </c>
      <c r="F71" s="19">
        <f>ROUND(D71*E71,2)</f>
        <v>155.1</v>
      </c>
      <c r="I71">
        <f t="shared" si="1"/>
        <v>155.1</v>
      </c>
      <c r="M71" s="19">
        <v>900</v>
      </c>
    </row>
    <row r="72" spans="1:13">
      <c r="B72" s="15"/>
      <c r="E72" s="19" t="s">
        <v>175</v>
      </c>
      <c r="I72" t="str">
        <f t="shared" si="1"/>
        <v/>
      </c>
      <c r="M72" s="19"/>
    </row>
    <row r="73" spans="1:13">
      <c r="A73" t="str">
        <f>A$60&amp;TEXT(COUNTA(A$61:A72)+1,0)</f>
        <v>0.2.5</v>
      </c>
      <c r="B73" s="15" t="s">
        <v>65</v>
      </c>
      <c r="E73" s="19" t="s">
        <v>175</v>
      </c>
      <c r="I73" t="str">
        <f t="shared" si="1"/>
        <v/>
      </c>
      <c r="M73" s="19"/>
    </row>
    <row r="74" spans="1:13" ht="30">
      <c r="B74" s="15" t="s">
        <v>66</v>
      </c>
      <c r="C74" s="16" t="s">
        <v>10</v>
      </c>
      <c r="D74" s="16">
        <v>2</v>
      </c>
      <c r="E74" s="19">
        <v>193</v>
      </c>
      <c r="F74" s="19">
        <f>ROUND(D74*E74,2)</f>
        <v>386</v>
      </c>
      <c r="I74">
        <f t="shared" si="1"/>
        <v>193</v>
      </c>
      <c r="M74" s="19">
        <v>1120</v>
      </c>
    </row>
    <row r="75" spans="1:13">
      <c r="B75" s="15"/>
      <c r="E75" s="19" t="s">
        <v>175</v>
      </c>
      <c r="I75" t="str">
        <f t="shared" si="1"/>
        <v/>
      </c>
      <c r="M75" s="19"/>
    </row>
    <row r="76" spans="1:13">
      <c r="A76" t="str">
        <f>A$60&amp;TEXT(COUNTA(A$61:A75)+1,0)</f>
        <v>0.2.6</v>
      </c>
      <c r="B76" s="15" t="s">
        <v>67</v>
      </c>
      <c r="E76" s="19" t="s">
        <v>175</v>
      </c>
      <c r="I76" t="str">
        <f t="shared" si="1"/>
        <v/>
      </c>
      <c r="M76" s="19"/>
    </row>
    <row r="77" spans="1:13">
      <c r="B77" s="15" t="s">
        <v>68</v>
      </c>
      <c r="C77" s="16" t="s">
        <v>10</v>
      </c>
      <c r="D77" s="16">
        <v>2</v>
      </c>
      <c r="E77" s="19">
        <v>8.6</v>
      </c>
      <c r="F77" s="19">
        <f>ROUND(D77*E77,2)</f>
        <v>17.2</v>
      </c>
      <c r="I77">
        <f t="shared" si="1"/>
        <v>8.6</v>
      </c>
      <c r="M77" s="19">
        <v>50</v>
      </c>
    </row>
    <row r="78" spans="1:13">
      <c r="E78" s="19" t="s">
        <v>175</v>
      </c>
      <c r="I78" t="str">
        <f t="shared" si="1"/>
        <v/>
      </c>
      <c r="M78" s="19"/>
    </row>
    <row r="79" spans="1:13">
      <c r="A79" t="str">
        <f>A$60&amp;TEXT(COUNTA(A$61:A78)+1,0)</f>
        <v>0.2.7</v>
      </c>
      <c r="B79" s="15" t="s">
        <v>161</v>
      </c>
      <c r="E79" s="19" t="s">
        <v>175</v>
      </c>
      <c r="I79" t="str">
        <f t="shared" si="1"/>
        <v/>
      </c>
      <c r="M79" s="19"/>
    </row>
    <row r="80" spans="1:13">
      <c r="B80" s="15" t="s">
        <v>162</v>
      </c>
      <c r="C80" s="16" t="s">
        <v>10</v>
      </c>
      <c r="D80" s="16">
        <v>2</v>
      </c>
      <c r="E80" s="19">
        <v>129.30000000000001</v>
      </c>
      <c r="F80" s="19">
        <f>ROUND(D80*E80,2)</f>
        <v>258.60000000000002</v>
      </c>
      <c r="I80">
        <f t="shared" si="1"/>
        <v>129.30000000000001</v>
      </c>
      <c r="M80" s="19">
        <v>750</v>
      </c>
    </row>
    <row r="81" spans="1:13">
      <c r="E81" s="19" t="s">
        <v>175</v>
      </c>
      <c r="I81" t="str">
        <f t="shared" si="1"/>
        <v/>
      </c>
      <c r="M81" s="19"/>
    </row>
    <row r="82" spans="1:13">
      <c r="A82" t="str">
        <f>A$60&amp;TEXT(COUNTA(A$61:A81)+1,0)</f>
        <v>0.2.8</v>
      </c>
      <c r="B82" s="15" t="s">
        <v>71</v>
      </c>
      <c r="E82" s="19" t="s">
        <v>175</v>
      </c>
      <c r="I82" t="str">
        <f t="shared" si="1"/>
        <v/>
      </c>
      <c r="M82" s="19"/>
    </row>
    <row r="83" spans="1:13">
      <c r="B83" s="15" t="s">
        <v>72</v>
      </c>
      <c r="C83" s="16" t="s">
        <v>64</v>
      </c>
      <c r="D83" s="16">
        <v>660</v>
      </c>
      <c r="E83" s="19">
        <v>1</v>
      </c>
      <c r="F83" s="19">
        <f>ROUND(D83*E83,2)</f>
        <v>660</v>
      </c>
      <c r="I83">
        <f t="shared" si="1"/>
        <v>1</v>
      </c>
      <c r="M83" s="19">
        <v>6</v>
      </c>
    </row>
    <row r="84" spans="1:13">
      <c r="E84" s="19" t="s">
        <v>175</v>
      </c>
      <c r="I84" t="str">
        <f t="shared" si="1"/>
        <v/>
      </c>
      <c r="M84" s="19"/>
    </row>
    <row r="85" spans="1:13">
      <c r="A85" t="str">
        <f>A$60&amp;TEXT(COUNTA(A$61:A84)+1,0)</f>
        <v>0.2.9</v>
      </c>
      <c r="B85" s="15" t="s">
        <v>167</v>
      </c>
      <c r="E85" s="19" t="s">
        <v>175</v>
      </c>
      <c r="I85" t="str">
        <f t="shared" si="1"/>
        <v/>
      </c>
      <c r="M85" s="19"/>
    </row>
    <row r="86" spans="1:13" ht="30">
      <c r="B86" s="15" t="s">
        <v>168</v>
      </c>
      <c r="C86" s="16" t="s">
        <v>10</v>
      </c>
      <c r="D86" s="16">
        <v>17.2</v>
      </c>
      <c r="E86" s="19">
        <v>17.2</v>
      </c>
      <c r="F86" s="19">
        <f>ROUND(D86*E86,2)</f>
        <v>295.83999999999997</v>
      </c>
      <c r="I86">
        <f t="shared" si="1"/>
        <v>17.2</v>
      </c>
      <c r="M86" s="19">
        <v>100</v>
      </c>
    </row>
    <row r="87" spans="1:13">
      <c r="E87" s="19" t="s">
        <v>175</v>
      </c>
      <c r="I87" t="str">
        <f t="shared" si="1"/>
        <v/>
      </c>
      <c r="M87" s="19"/>
    </row>
    <row r="88" spans="1:13">
      <c r="A88" t="str">
        <f>A$60&amp;TEXT(COUNTA(A$61:A87)+1,0)</f>
        <v>0.2.10</v>
      </c>
      <c r="B88" s="15" t="s">
        <v>169</v>
      </c>
      <c r="E88" s="19" t="s">
        <v>175</v>
      </c>
      <c r="I88" t="str">
        <f t="shared" si="1"/>
        <v/>
      </c>
      <c r="M88" s="19"/>
    </row>
    <row r="89" spans="1:13" ht="30">
      <c r="B89" s="15" t="s">
        <v>170</v>
      </c>
      <c r="C89" s="16" t="s">
        <v>10</v>
      </c>
      <c r="D89" s="16">
        <v>25.9</v>
      </c>
      <c r="E89" s="19">
        <v>215.4</v>
      </c>
      <c r="F89" s="19">
        <f>ROUND(D89*E89,2)</f>
        <v>5578.86</v>
      </c>
      <c r="I89">
        <f t="shared" si="1"/>
        <v>25.9</v>
      </c>
      <c r="M89" s="19">
        <v>150</v>
      </c>
    </row>
    <row r="90" spans="1:13">
      <c r="E90" s="19" t="s">
        <v>175</v>
      </c>
      <c r="I90" t="str">
        <f t="shared" si="1"/>
        <v/>
      </c>
      <c r="M90" s="19"/>
    </row>
    <row r="91" spans="1:13">
      <c r="A91" t="str">
        <f>A$60&amp;TEXT(COUNTA(A$61:A87)+1,0)</f>
        <v>0.2.10</v>
      </c>
      <c r="B91" s="15" t="s">
        <v>73</v>
      </c>
      <c r="E91" s="19" t="s">
        <v>175</v>
      </c>
      <c r="I91" t="str">
        <f t="shared" si="1"/>
        <v/>
      </c>
      <c r="M91" s="19"/>
    </row>
    <row r="92" spans="1:13" ht="30">
      <c r="B92" s="15" t="s">
        <v>74</v>
      </c>
      <c r="C92" s="16" t="s">
        <v>10</v>
      </c>
      <c r="D92" s="16">
        <v>1</v>
      </c>
      <c r="E92" s="19">
        <v>379.1</v>
      </c>
      <c r="F92" s="19">
        <f>ROUND(D92*E92,2)</f>
        <v>379.1</v>
      </c>
      <c r="I92">
        <f t="shared" si="1"/>
        <v>379.1</v>
      </c>
      <c r="M92" s="19">
        <v>2200</v>
      </c>
    </row>
    <row r="93" spans="1:13">
      <c r="E93" s="19" t="s">
        <v>175</v>
      </c>
      <c r="I93" t="str">
        <f t="shared" si="1"/>
        <v/>
      </c>
      <c r="M93" s="19"/>
    </row>
    <row r="94" spans="1:13">
      <c r="A94" t="str">
        <f>A$60&amp;TEXT(COUNTA(A$61:A93)+1,0)</f>
        <v>0.2.12</v>
      </c>
      <c r="B94" s="15" t="s">
        <v>75</v>
      </c>
      <c r="E94" s="19" t="s">
        <v>175</v>
      </c>
      <c r="I94" t="str">
        <f t="shared" si="1"/>
        <v/>
      </c>
      <c r="M94" s="19"/>
    </row>
    <row r="95" spans="1:13" ht="30">
      <c r="B95" s="15" t="s">
        <v>76</v>
      </c>
      <c r="C95" s="16" t="s">
        <v>10</v>
      </c>
      <c r="D95" s="16">
        <v>2</v>
      </c>
      <c r="E95" s="19">
        <v>129.30000000000001</v>
      </c>
      <c r="F95" s="19">
        <f>ROUND(D95*E95,2)</f>
        <v>258.60000000000002</v>
      </c>
      <c r="I95">
        <f t="shared" si="1"/>
        <v>129.30000000000001</v>
      </c>
      <c r="M95" s="19">
        <v>750</v>
      </c>
    </row>
    <row r="96" spans="1:13">
      <c r="E96" s="19" t="s">
        <v>175</v>
      </c>
      <c r="I96" t="str">
        <f t="shared" si="1"/>
        <v/>
      </c>
      <c r="M96" s="19"/>
    </row>
    <row r="97" spans="1:13">
      <c r="A97" s="14"/>
      <c r="B97" s="8" t="str">
        <f>B60&amp;" UKUPNO:"</f>
        <v>MONTAŽNI I ELEKTROINSTALACIJSKI RADOVI UKUPNO:</v>
      </c>
      <c r="C97" s="9"/>
      <c r="D97" s="10"/>
      <c r="E97" s="11" t="s">
        <v>175</v>
      </c>
      <c r="F97" s="11">
        <f>SUM(F61:F96)</f>
        <v>8713.1</v>
      </c>
      <c r="I97" t="str">
        <f t="shared" si="1"/>
        <v/>
      </c>
      <c r="M97" s="11"/>
    </row>
    <row r="98" spans="1:13">
      <c r="E98" s="19" t="s">
        <v>175</v>
      </c>
      <c r="I98" t="str">
        <f t="shared" si="1"/>
        <v/>
      </c>
      <c r="M98" s="19"/>
    </row>
    <row r="99" spans="1:13">
      <c r="A99" s="14" t="str">
        <f>A2&amp;"3."</f>
        <v>0.3.</v>
      </c>
      <c r="B99" s="8" t="s">
        <v>25</v>
      </c>
      <c r="C99" s="9"/>
      <c r="D99" s="10"/>
      <c r="E99" s="11" t="s">
        <v>175</v>
      </c>
      <c r="F99" s="11"/>
      <c r="I99" t="str">
        <f t="shared" si="1"/>
        <v/>
      </c>
      <c r="M99" s="11"/>
    </row>
    <row r="100" spans="1:13">
      <c r="A100" t="str">
        <f>A99&amp;"1"</f>
        <v>0.3.1</v>
      </c>
      <c r="B100" t="s">
        <v>27</v>
      </c>
      <c r="E100" s="19" t="s">
        <v>175</v>
      </c>
      <c r="I100" t="str">
        <f t="shared" si="1"/>
        <v/>
      </c>
      <c r="M100" s="19"/>
    </row>
    <row r="101" spans="1:13" ht="90">
      <c r="B101" s="15" t="s">
        <v>28</v>
      </c>
      <c r="C101" s="16" t="s">
        <v>29</v>
      </c>
      <c r="D101" s="16">
        <v>19.2</v>
      </c>
      <c r="E101" s="19">
        <v>25.9</v>
      </c>
      <c r="F101" s="19">
        <f>ROUND(D101*E101,2)</f>
        <v>497.28</v>
      </c>
      <c r="I101">
        <f t="shared" si="1"/>
        <v>25.9</v>
      </c>
      <c r="M101" s="19">
        <v>150</v>
      </c>
    </row>
    <row r="102" spans="1:13">
      <c r="B102" s="15"/>
      <c r="E102" s="19" t="s">
        <v>175</v>
      </c>
      <c r="I102" t="str">
        <f t="shared" si="1"/>
        <v/>
      </c>
      <c r="M102" s="19"/>
    </row>
    <row r="103" spans="1:13">
      <c r="A103" t="str">
        <f>A$99&amp;TEXT(COUNTA(A$100:A102)+1,0)</f>
        <v>0.3.2</v>
      </c>
      <c r="B103" t="s">
        <v>30</v>
      </c>
      <c r="E103" s="19" t="s">
        <v>175</v>
      </c>
      <c r="I103" t="str">
        <f t="shared" si="1"/>
        <v/>
      </c>
      <c r="M103" s="19"/>
    </row>
    <row r="104" spans="1:13" ht="60">
      <c r="B104" s="15" t="s">
        <v>31</v>
      </c>
      <c r="C104" s="16" t="s">
        <v>29</v>
      </c>
      <c r="D104" s="16">
        <v>1</v>
      </c>
      <c r="E104" s="19">
        <v>43.1</v>
      </c>
      <c r="F104" s="19">
        <f>ROUND(D104*E104,2)</f>
        <v>43.1</v>
      </c>
      <c r="I104">
        <f t="shared" si="1"/>
        <v>43.1</v>
      </c>
      <c r="M104" s="19">
        <v>250</v>
      </c>
    </row>
    <row r="105" spans="1:13">
      <c r="B105" s="15"/>
      <c r="E105" s="19" t="s">
        <v>175</v>
      </c>
      <c r="I105" t="str">
        <f t="shared" si="1"/>
        <v/>
      </c>
      <c r="M105" s="19"/>
    </row>
    <row r="106" spans="1:13">
      <c r="A106" t="str">
        <f>A$99&amp;TEXT(COUNTA(A$100:A105)+1,0)</f>
        <v>0.3.3</v>
      </c>
      <c r="B106" t="s">
        <v>35</v>
      </c>
      <c r="E106" s="19" t="s">
        <v>175</v>
      </c>
      <c r="I106" t="str">
        <f t="shared" si="1"/>
        <v/>
      </c>
      <c r="M106" s="19"/>
    </row>
    <row r="107" spans="1:13" ht="75">
      <c r="B107" s="15" t="s">
        <v>36</v>
      </c>
      <c r="C107" s="16" t="s">
        <v>29</v>
      </c>
      <c r="D107" s="16">
        <v>6</v>
      </c>
      <c r="E107" s="19">
        <v>34.5</v>
      </c>
      <c r="F107" s="19">
        <f>ROUND(D107*E107,2)</f>
        <v>207</v>
      </c>
      <c r="I107">
        <f t="shared" si="1"/>
        <v>34.5</v>
      </c>
      <c r="M107" s="19">
        <v>200</v>
      </c>
    </row>
    <row r="108" spans="1:13">
      <c r="B108" s="15"/>
      <c r="E108" s="19" t="s">
        <v>175</v>
      </c>
      <c r="I108" t="str">
        <f t="shared" si="1"/>
        <v/>
      </c>
      <c r="M108" s="19"/>
    </row>
    <row r="109" spans="1:13">
      <c r="A109" t="str">
        <f>A$99&amp;TEXT(COUNTA(A$100:A108)+1,0)</f>
        <v>0.3.4</v>
      </c>
      <c r="B109" s="15" t="s">
        <v>37</v>
      </c>
      <c r="E109" s="19" t="s">
        <v>175</v>
      </c>
      <c r="I109" t="str">
        <f t="shared" si="1"/>
        <v/>
      </c>
      <c r="M109" s="19"/>
    </row>
    <row r="110" spans="1:13" ht="60">
      <c r="B110" s="15" t="s">
        <v>38</v>
      </c>
      <c r="C110" s="16" t="s">
        <v>29</v>
      </c>
      <c r="D110" s="16">
        <f>D101+D104-D107</f>
        <v>14.2</v>
      </c>
      <c r="E110" s="19">
        <v>8.6</v>
      </c>
      <c r="F110" s="19">
        <f>ROUND(D110*E110,2)</f>
        <v>122.12</v>
      </c>
      <c r="I110">
        <f t="shared" si="1"/>
        <v>8.6</v>
      </c>
      <c r="M110" s="19">
        <v>50</v>
      </c>
    </row>
    <row r="111" spans="1:13">
      <c r="B111" s="15"/>
      <c r="E111" s="19" t="s">
        <v>175</v>
      </c>
      <c r="I111" t="str">
        <f t="shared" si="1"/>
        <v/>
      </c>
      <c r="M111" s="19"/>
    </row>
    <row r="112" spans="1:13">
      <c r="A112" t="str">
        <f>A$99&amp;TEXT(COUNTA(A$100:A111)+1,0)</f>
        <v>0.3.5</v>
      </c>
      <c r="B112" t="s">
        <v>32</v>
      </c>
      <c r="E112" s="19" t="s">
        <v>175</v>
      </c>
      <c r="I112" t="str">
        <f t="shared" si="1"/>
        <v/>
      </c>
      <c r="M112" s="19"/>
    </row>
    <row r="113" spans="1:13" ht="30">
      <c r="B113" s="15" t="s">
        <v>33</v>
      </c>
      <c r="C113" s="16" t="s">
        <v>34</v>
      </c>
      <c r="D113" s="16">
        <v>150</v>
      </c>
      <c r="E113" s="19">
        <v>2.1</v>
      </c>
      <c r="F113" s="19">
        <f>ROUND(D113*E113,2)</f>
        <v>315</v>
      </c>
      <c r="I113">
        <f t="shared" si="1"/>
        <v>2.1</v>
      </c>
      <c r="M113" s="19">
        <v>12</v>
      </c>
    </row>
    <row r="114" spans="1:13">
      <c r="E114" s="19" t="s">
        <v>175</v>
      </c>
      <c r="I114" t="str">
        <f t="shared" si="1"/>
        <v/>
      </c>
      <c r="M114" s="19"/>
    </row>
    <row r="115" spans="1:13">
      <c r="A115" t="str">
        <f>A$99&amp;TEXT(COUNTA(A$100:A114)+1,0)</f>
        <v>0.3.6</v>
      </c>
      <c r="B115" t="s">
        <v>39</v>
      </c>
      <c r="E115" s="19" t="s">
        <v>175</v>
      </c>
      <c r="I115" t="str">
        <f t="shared" si="1"/>
        <v/>
      </c>
      <c r="M115" s="19"/>
    </row>
    <row r="116" spans="1:13" ht="30">
      <c r="B116" s="15" t="s">
        <v>40</v>
      </c>
      <c r="C116" s="16" t="s">
        <v>34</v>
      </c>
      <c r="D116" s="16">
        <v>70</v>
      </c>
      <c r="E116" s="19">
        <v>0.9</v>
      </c>
      <c r="F116" s="19">
        <f>ROUND(D116*E116,2)</f>
        <v>63</v>
      </c>
      <c r="I116">
        <f t="shared" si="1"/>
        <v>0.9</v>
      </c>
      <c r="M116" s="19">
        <v>5</v>
      </c>
    </row>
    <row r="117" spans="1:13">
      <c r="E117" s="19" t="s">
        <v>175</v>
      </c>
      <c r="I117" t="str">
        <f t="shared" si="1"/>
        <v/>
      </c>
      <c r="M117" s="19"/>
    </row>
    <row r="118" spans="1:13">
      <c r="A118" t="str">
        <f>A$99&amp;TEXT(COUNTA(A$100:A117)+1,0)</f>
        <v>0.3.7</v>
      </c>
      <c r="B118" s="15" t="s">
        <v>41</v>
      </c>
      <c r="E118" s="19" t="s">
        <v>175</v>
      </c>
      <c r="I118" t="str">
        <f t="shared" si="1"/>
        <v/>
      </c>
      <c r="M118" s="19"/>
    </row>
    <row r="119" spans="1:13" ht="30">
      <c r="B119" s="15" t="s">
        <v>42</v>
      </c>
      <c r="C119" s="16" t="s">
        <v>34</v>
      </c>
      <c r="D119" s="16">
        <v>70</v>
      </c>
      <c r="E119" s="19">
        <v>0.3</v>
      </c>
      <c r="F119" s="19">
        <f>ROUND(D119*E119,2)</f>
        <v>21</v>
      </c>
      <c r="I119">
        <f t="shared" si="1"/>
        <v>0.3</v>
      </c>
      <c r="M119" s="19">
        <v>1.5</v>
      </c>
    </row>
    <row r="120" spans="1:13">
      <c r="B120" s="15"/>
      <c r="E120" s="19" t="s">
        <v>175</v>
      </c>
      <c r="I120" t="str">
        <f t="shared" si="1"/>
        <v/>
      </c>
      <c r="M120" s="19"/>
    </row>
    <row r="121" spans="1:13">
      <c r="A121" t="str">
        <f>A$99&amp;TEXT(COUNTA(A$100:A120)+1,0)</f>
        <v>0.3.8</v>
      </c>
      <c r="B121" s="15" t="s">
        <v>43</v>
      </c>
      <c r="E121" s="19" t="s">
        <v>175</v>
      </c>
      <c r="I121" t="str">
        <f t="shared" si="1"/>
        <v/>
      </c>
      <c r="M121" s="19"/>
    </row>
    <row r="122" spans="1:13" ht="30" customHeight="1">
      <c r="B122" s="15" t="s">
        <v>44</v>
      </c>
      <c r="C122" s="16" t="s">
        <v>29</v>
      </c>
      <c r="D122" s="16">
        <v>6</v>
      </c>
      <c r="E122" s="19">
        <v>10.3</v>
      </c>
      <c r="F122" s="19">
        <f>ROUND(D122*E122,2)</f>
        <v>61.8</v>
      </c>
      <c r="I122">
        <f t="shared" si="1"/>
        <v>10.3</v>
      </c>
      <c r="M122" s="19">
        <v>60</v>
      </c>
    </row>
    <row r="123" spans="1:13">
      <c r="E123" s="19" t="s">
        <v>175</v>
      </c>
      <c r="I123" t="str">
        <f t="shared" si="1"/>
        <v/>
      </c>
      <c r="M123" s="19"/>
    </row>
    <row r="124" spans="1:13">
      <c r="A124" t="str">
        <f>A$99&amp;TEXT(COUNTA(A$100:A123)+1,0)</f>
        <v>0.3.9</v>
      </c>
      <c r="B124" s="15" t="s">
        <v>49</v>
      </c>
      <c r="E124" s="19" t="s">
        <v>175</v>
      </c>
      <c r="I124" t="str">
        <f t="shared" si="1"/>
        <v/>
      </c>
      <c r="M124" s="19"/>
    </row>
    <row r="125" spans="1:13" ht="103.5" customHeight="1">
      <c r="B125" s="15" t="s">
        <v>50</v>
      </c>
      <c r="C125" s="16" t="s">
        <v>10</v>
      </c>
      <c r="D125" s="16">
        <v>4</v>
      </c>
      <c r="E125" s="19">
        <v>186.1</v>
      </c>
      <c r="F125" s="19">
        <f>ROUND(D125*E125,2)</f>
        <v>744.4</v>
      </c>
      <c r="I125">
        <f t="shared" si="1"/>
        <v>186.1</v>
      </c>
      <c r="M125" s="19">
        <v>1080</v>
      </c>
    </row>
    <row r="126" spans="1:13">
      <c r="E126" s="19" t="s">
        <v>175</v>
      </c>
      <c r="I126" t="str">
        <f t="shared" si="1"/>
        <v/>
      </c>
      <c r="M126" s="19"/>
    </row>
    <row r="127" spans="1:13">
      <c r="A127" t="str">
        <f>A$99&amp;TEXT(COUNTA(A$100:A126)+1,0)</f>
        <v>0.3.10</v>
      </c>
      <c r="B127" s="15" t="s">
        <v>128</v>
      </c>
      <c r="E127" s="19" t="s">
        <v>175</v>
      </c>
      <c r="I127" t="str">
        <f t="shared" si="1"/>
        <v/>
      </c>
      <c r="M127" s="19"/>
    </row>
    <row r="128" spans="1:13" ht="79.5" customHeight="1">
      <c r="B128" s="15" t="s">
        <v>129</v>
      </c>
      <c r="C128" s="16" t="s">
        <v>10</v>
      </c>
      <c r="D128" s="16">
        <v>1</v>
      </c>
      <c r="E128" s="19">
        <v>174.9</v>
      </c>
      <c r="F128" s="19">
        <f>ROUND(D128*E128,2)</f>
        <v>174.9</v>
      </c>
      <c r="I128">
        <f t="shared" si="1"/>
        <v>174.9</v>
      </c>
      <c r="M128" s="19">
        <v>1015</v>
      </c>
    </row>
    <row r="129" spans="1:13">
      <c r="E129" s="19" t="s">
        <v>175</v>
      </c>
      <c r="I129" t="str">
        <f t="shared" si="1"/>
        <v/>
      </c>
      <c r="M129" s="19"/>
    </row>
    <row r="130" spans="1:13">
      <c r="A130" t="str">
        <f>A$99&amp;TEXT(COUNTA(A$100:A129)+1,0)</f>
        <v>0.3.11</v>
      </c>
      <c r="B130" s="15" t="s">
        <v>130</v>
      </c>
      <c r="E130" s="19" t="s">
        <v>175</v>
      </c>
      <c r="I130" t="str">
        <f t="shared" si="1"/>
        <v/>
      </c>
      <c r="M130" s="19"/>
    </row>
    <row r="131" spans="1:13" ht="79.5" customHeight="1">
      <c r="B131" s="15" t="s">
        <v>131</v>
      </c>
      <c r="C131" s="16" t="s">
        <v>10</v>
      </c>
      <c r="D131" s="16">
        <v>1</v>
      </c>
      <c r="E131" s="19">
        <v>646.29999999999995</v>
      </c>
      <c r="F131" s="19">
        <f>ROUND(D131*E131,2)</f>
        <v>646.29999999999995</v>
      </c>
      <c r="I131">
        <f t="shared" si="1"/>
        <v>646.29999999999995</v>
      </c>
      <c r="M131" s="19">
        <v>3750</v>
      </c>
    </row>
    <row r="132" spans="1:13">
      <c r="E132" s="19" t="s">
        <v>175</v>
      </c>
      <c r="I132" t="str">
        <f t="shared" si="1"/>
        <v/>
      </c>
      <c r="M132" s="19"/>
    </row>
    <row r="133" spans="1:13">
      <c r="A133" s="14"/>
      <c r="B133" s="8" t="str">
        <f>B99&amp;" UKUPNO:"</f>
        <v>GRAĐEVINSKI RADOVI I MATERIJAL UKUPNO:</v>
      </c>
      <c r="C133" s="9"/>
      <c r="D133" s="10"/>
      <c r="E133" s="11" t="s">
        <v>175</v>
      </c>
      <c r="F133" s="11">
        <f>SUM(F100:F125)</f>
        <v>2074.6999999999998</v>
      </c>
      <c r="I133" t="str">
        <f t="shared" si="1"/>
        <v/>
      </c>
      <c r="M133" s="11"/>
    </row>
    <row r="134" spans="1:13">
      <c r="E134" s="19" t="s">
        <v>175</v>
      </c>
      <c r="I134" t="str">
        <f t="shared" ref="I134:I149" si="2">IF(N(D134),ROUND(M134*1.3/7.5435,1),"")</f>
        <v/>
      </c>
      <c r="M134" s="19"/>
    </row>
    <row r="135" spans="1:13">
      <c r="A135" s="13"/>
      <c r="B135" s="4" t="str">
        <f>B2&amp;" SVEUKUPNO:"</f>
        <v>JEDINIČNE CIJENE SVEUKUPNO:</v>
      </c>
      <c r="C135" s="5"/>
      <c r="D135" s="6"/>
      <c r="E135" s="7" t="s">
        <v>175</v>
      </c>
      <c r="F135" s="7">
        <f>F58+F97+F133</f>
        <v>27836.2</v>
      </c>
      <c r="I135" t="str">
        <f t="shared" si="2"/>
        <v/>
      </c>
      <c r="M135" s="7"/>
    </row>
    <row r="136" spans="1:13">
      <c r="E136" s="19" t="s">
        <v>175</v>
      </c>
      <c r="I136" t="str">
        <f t="shared" si="2"/>
        <v/>
      </c>
      <c r="M136" s="19"/>
    </row>
    <row r="137" spans="1:13">
      <c r="A137" s="13" t="s">
        <v>142</v>
      </c>
      <c r="B137" s="4" t="s">
        <v>143</v>
      </c>
      <c r="C137" s="5"/>
      <c r="D137" s="6"/>
      <c r="E137" s="7" t="s">
        <v>175</v>
      </c>
      <c r="F137" s="7"/>
      <c r="I137" t="str">
        <f t="shared" si="2"/>
        <v/>
      </c>
      <c r="M137" s="7"/>
    </row>
    <row r="138" spans="1:13">
      <c r="A138" s="14" t="str">
        <f>A137&amp;"1."</f>
        <v>C1.1.</v>
      </c>
      <c r="B138" s="8" t="s">
        <v>137</v>
      </c>
      <c r="C138" s="9"/>
      <c r="D138" s="10"/>
      <c r="E138" s="11" t="s">
        <v>175</v>
      </c>
      <c r="F138" s="11"/>
      <c r="I138" t="str">
        <f t="shared" si="2"/>
        <v/>
      </c>
      <c r="M138" s="11"/>
    </row>
    <row r="139" spans="1:13">
      <c r="A139" t="str">
        <f>A138&amp;"1"</f>
        <v>C1.1.1</v>
      </c>
      <c r="B139" s="15" t="s">
        <v>138</v>
      </c>
      <c r="E139" s="19" t="s">
        <v>175</v>
      </c>
      <c r="I139" t="str">
        <f t="shared" si="2"/>
        <v/>
      </c>
      <c r="M139" s="19"/>
    </row>
    <row r="140" spans="1:13" ht="75">
      <c r="B140" s="15" t="s">
        <v>139</v>
      </c>
      <c r="C140" s="16" t="s">
        <v>10</v>
      </c>
      <c r="D140" s="16">
        <v>2</v>
      </c>
      <c r="E140" s="19">
        <v>232.7</v>
      </c>
      <c r="F140" s="19">
        <f>ROUND(D140*E140,2)</f>
        <v>465.4</v>
      </c>
      <c r="I140">
        <f t="shared" si="2"/>
        <v>232.7</v>
      </c>
      <c r="M140" s="19">
        <v>1350</v>
      </c>
    </row>
    <row r="141" spans="1:13">
      <c r="B141" s="15"/>
      <c r="E141" s="19" t="s">
        <v>175</v>
      </c>
      <c r="I141" t="str">
        <f t="shared" si="2"/>
        <v/>
      </c>
      <c r="M141" s="19"/>
    </row>
    <row r="142" spans="1:13">
      <c r="A142" s="14"/>
      <c r="B142" s="8" t="str">
        <f>B138&amp;" UKUPNO:"</f>
        <v>OPREMA UKUPNO:</v>
      </c>
      <c r="C142" s="9"/>
      <c r="D142" s="10"/>
      <c r="E142" s="11" t="s">
        <v>175</v>
      </c>
      <c r="F142" s="11">
        <f>SUM(F139:F141)</f>
        <v>465.4</v>
      </c>
      <c r="I142" t="str">
        <f t="shared" si="2"/>
        <v/>
      </c>
      <c r="M142" s="11"/>
    </row>
    <row r="143" spans="1:13">
      <c r="E143" s="19" t="s">
        <v>175</v>
      </c>
      <c r="I143" t="str">
        <f t="shared" si="2"/>
        <v/>
      </c>
      <c r="M143" s="19"/>
    </row>
    <row r="144" spans="1:13">
      <c r="A144" s="14" t="str">
        <f>A137&amp;"2."</f>
        <v>C1.2.</v>
      </c>
      <c r="B144" s="8" t="s">
        <v>140</v>
      </c>
      <c r="C144" s="9"/>
      <c r="D144" s="10"/>
      <c r="E144" s="11" t="s">
        <v>175</v>
      </c>
      <c r="F144" s="11"/>
      <c r="I144" t="str">
        <f t="shared" si="2"/>
        <v/>
      </c>
      <c r="M144" s="11"/>
    </row>
    <row r="145" spans="1:13">
      <c r="A145" t="str">
        <f>A144&amp;"1"</f>
        <v>C1.2.1</v>
      </c>
      <c r="B145" t="s">
        <v>171</v>
      </c>
      <c r="E145" s="19" t="s">
        <v>175</v>
      </c>
      <c r="I145" t="str">
        <f t="shared" si="2"/>
        <v/>
      </c>
      <c r="M145" s="19"/>
    </row>
    <row r="146" spans="1:13" ht="90">
      <c r="B146" s="15" t="s">
        <v>172</v>
      </c>
      <c r="C146" s="16" t="s">
        <v>141</v>
      </c>
      <c r="D146" s="16">
        <v>1</v>
      </c>
      <c r="E146" s="19">
        <v>5250</v>
      </c>
      <c r="F146" s="19">
        <f>ROUND(D146*E146,2)</f>
        <v>5250</v>
      </c>
      <c r="I146">
        <f t="shared" si="2"/>
        <v>74.2</v>
      </c>
      <c r="M146" s="19">
        <f>'jedinicne cijene'!$E$62</f>
        <v>430.8</v>
      </c>
    </row>
    <row r="147" spans="1:13">
      <c r="B147" s="15"/>
      <c r="E147" s="19" t="s">
        <v>175</v>
      </c>
      <c r="I147" t="str">
        <f t="shared" si="2"/>
        <v/>
      </c>
      <c r="M147" s="19"/>
    </row>
    <row r="148" spans="1:13">
      <c r="A148" t="str">
        <f>A$18&amp;TEXT(COUNTA(A$19:A147)+1,0)</f>
        <v>44</v>
      </c>
      <c r="B148" t="s">
        <v>173</v>
      </c>
      <c r="E148" s="19" t="s">
        <v>175</v>
      </c>
      <c r="I148" t="str">
        <f t="shared" si="2"/>
        <v/>
      </c>
      <c r="M148" s="19"/>
    </row>
    <row r="149" spans="1:13" ht="45">
      <c r="B149" s="15" t="s">
        <v>174</v>
      </c>
      <c r="C149" s="16" t="s">
        <v>141</v>
      </c>
      <c r="D149" s="16">
        <v>2</v>
      </c>
      <c r="E149" s="19">
        <v>2750</v>
      </c>
      <c r="F149" s="19">
        <f>ROUND(D149*E149,2)</f>
        <v>5500</v>
      </c>
      <c r="I149">
        <f t="shared" si="2"/>
        <v>129.30000000000001</v>
      </c>
      <c r="M149" s="19">
        <v>750</v>
      </c>
    </row>
    <row r="150" spans="1:13">
      <c r="B150" s="15"/>
    </row>
    <row r="151" spans="1:13">
      <c r="A151" s="14"/>
      <c r="B151" s="8" t="str">
        <f>B144&amp;" UKUPNO:"</f>
        <v>RADOVI UKUPNO:</v>
      </c>
      <c r="C151" s="9"/>
      <c r="D151" s="10"/>
      <c r="E151" s="11"/>
      <c r="F151" s="11">
        <f>SUM(F145:F150)</f>
        <v>10750</v>
      </c>
    </row>
    <row r="154" spans="1:13">
      <c r="A154" s="13"/>
      <c r="B154" s="4" t="str">
        <f>B137&amp;" SVEUKUPNO:"</f>
        <v>CNUP-T MALA KAPELA SVEUKUPNO:</v>
      </c>
      <c r="C154" s="5"/>
      <c r="D154" s="6"/>
      <c r="E154" s="7"/>
      <c r="F154" s="7">
        <f>F142+F151</f>
        <v>11215.4</v>
      </c>
    </row>
  </sheetData>
  <pageMargins left="0.98425196850393704" right="0.39370078740157483" top="0.39370078740157483" bottom="0.39370078740157483" header="0" footer="0"/>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87</v>
      </c>
      <c r="B2" s="4" t="s">
        <v>88</v>
      </c>
      <c r="C2" s="5"/>
      <c r="D2" s="6"/>
      <c r="E2" s="7"/>
      <c r="F2" s="7"/>
    </row>
    <row r="3" spans="1:6">
      <c r="A3" s="14" t="str">
        <f>A2&amp;"1."</f>
        <v>6.1.</v>
      </c>
      <c r="B3" s="8" t="s">
        <v>6</v>
      </c>
      <c r="C3" s="9"/>
      <c r="D3" s="10"/>
      <c r="E3" s="11"/>
      <c r="F3" s="11"/>
    </row>
    <row r="4" spans="1:6">
      <c r="A4" t="str">
        <f>A3&amp;"1"</f>
        <v>6.1.1</v>
      </c>
      <c r="B4" t="s">
        <v>8</v>
      </c>
    </row>
    <row r="5" spans="1:6" ht="150">
      <c r="B5" s="15" t="s">
        <v>176</v>
      </c>
      <c r="C5" s="16" t="s">
        <v>10</v>
      </c>
    </row>
    <row r="6" spans="1:6">
      <c r="B6" s="15"/>
    </row>
    <row r="7" spans="1:6">
      <c r="A7" t="str">
        <f>A$3&amp;TEXT(COUNTA(A$4:A6)+1,0)</f>
        <v>6.1.2</v>
      </c>
      <c r="B7" t="s">
        <v>11</v>
      </c>
    </row>
    <row r="8" spans="1:6" ht="165">
      <c r="B8" s="15" t="s">
        <v>12</v>
      </c>
      <c r="C8" s="16" t="s">
        <v>10</v>
      </c>
    </row>
    <row r="9" spans="1:6">
      <c r="B9" s="15"/>
    </row>
    <row r="10" spans="1:6">
      <c r="A10" t="str">
        <f>A$3&amp;TEXT(COUNTA(A$4:A9)+1,0)</f>
        <v>6.1.3</v>
      </c>
      <c r="B10" t="s">
        <v>13</v>
      </c>
    </row>
    <row r="11" spans="1:6" ht="165">
      <c r="B11" s="15" t="s">
        <v>14</v>
      </c>
      <c r="C11" s="16" t="s">
        <v>10</v>
      </c>
    </row>
    <row r="13" spans="1:6">
      <c r="A13" t="str">
        <f>A$3&amp;TEXT(COUNTA(A$4:A12)+1,0)</f>
        <v>6.1.4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6.1.5</v>
      </c>
      <c r="B16" s="15" t="s">
        <v>15</v>
      </c>
    </row>
    <row r="17" spans="1:3" ht="155.25" customHeight="1">
      <c r="B17" s="15" t="s">
        <v>16</v>
      </c>
      <c r="C17" s="16" t="s">
        <v>10</v>
      </c>
    </row>
    <row r="18" spans="1:3">
      <c r="B18" s="15"/>
    </row>
    <row r="19" spans="1:3">
      <c r="A19" t="str">
        <f>A$3&amp;TEXT(COUNTA(A$4:A18)+1,0)</f>
        <v>6.1.6</v>
      </c>
      <c r="B19" s="15" t="s">
        <v>46</v>
      </c>
    </row>
    <row r="20" spans="1:3" ht="124.5" customHeight="1">
      <c r="B20" s="15" t="s">
        <v>47</v>
      </c>
      <c r="C20" s="16" t="s">
        <v>10</v>
      </c>
    </row>
    <row r="22" spans="1:3">
      <c r="A22" t="str">
        <f>A$3&amp;TEXT(COUNTA(A$4:A21)+1,0)</f>
        <v>6.1.7</v>
      </c>
      <c r="B22" s="15" t="s">
        <v>17</v>
      </c>
    </row>
    <row r="23" spans="1:3" ht="45">
      <c r="B23" s="15" t="s">
        <v>18</v>
      </c>
      <c r="C23" s="16" t="s">
        <v>10</v>
      </c>
    </row>
    <row r="25" spans="1:3">
      <c r="A25" t="str">
        <f>A$3&amp;TEXT(COUNTA(A$4:A24)+1,0)</f>
        <v>6.1.8</v>
      </c>
      <c r="B25" s="15" t="s">
        <v>19</v>
      </c>
    </row>
    <row r="26" spans="1:3" ht="60">
      <c r="B26" s="15" t="s">
        <v>20</v>
      </c>
      <c r="C26" s="16" t="s">
        <v>10</v>
      </c>
    </row>
    <row r="28" spans="1:3">
      <c r="A28" t="str">
        <f>A$3&amp;TEXT(COUNTA(A$4:A27)+1,0)</f>
        <v>6.1.9</v>
      </c>
      <c r="B28" s="15" t="s">
        <v>21</v>
      </c>
    </row>
    <row r="29" spans="1:3" ht="30">
      <c r="B29" s="15" t="s">
        <v>22</v>
      </c>
      <c r="C29" s="16" t="s">
        <v>64</v>
      </c>
    </row>
    <row r="31" spans="1:3">
      <c r="A31" t="str">
        <f>A$3&amp;TEXT(COUNTA(A$4:A30)+1,0)</f>
        <v>6.1.10</v>
      </c>
      <c r="B31" s="15" t="s">
        <v>62</v>
      </c>
    </row>
    <row r="32" spans="1:3" ht="30">
      <c r="B32" s="15" t="s">
        <v>63</v>
      </c>
      <c r="C32" s="16" t="s">
        <v>64</v>
      </c>
    </row>
    <row r="34" spans="1:3">
      <c r="A34" t="str">
        <f>A$3&amp;TEXT(COUNTA(A$4:A33)+1,0)</f>
        <v>6.1.11</v>
      </c>
      <c r="B34" s="15" t="s">
        <v>155</v>
      </c>
    </row>
    <row r="35" spans="1:3" ht="30">
      <c r="B35" s="15" t="s">
        <v>156</v>
      </c>
      <c r="C35" s="16" t="s">
        <v>64</v>
      </c>
    </row>
    <row r="37" spans="1:3">
      <c r="A37" t="str">
        <f>A$3&amp;TEXT(COUNTA(A$4:A36)+1,0)</f>
        <v>6.1.12</v>
      </c>
      <c r="B37" s="15" t="s">
        <v>135</v>
      </c>
    </row>
    <row r="38" spans="1:3" ht="30">
      <c r="B38" s="15" t="s">
        <v>136</v>
      </c>
      <c r="C38" s="16" t="s">
        <v>64</v>
      </c>
    </row>
    <row r="40" spans="1:3">
      <c r="A40" t="str">
        <f>A$3&amp;TEXT(COUNTA(A$4:A39)+1,0)</f>
        <v>6.1.13</v>
      </c>
      <c r="B40" s="15" t="s">
        <v>69</v>
      </c>
    </row>
    <row r="41" spans="1:3">
      <c r="B41" s="15" t="s">
        <v>70</v>
      </c>
      <c r="C41" s="16" t="s">
        <v>64</v>
      </c>
    </row>
    <row r="43" spans="1:3">
      <c r="A43" t="str">
        <f>A$3&amp;TEXT(COUNTA(A$4:A42)+1,0)</f>
        <v>6.1.14</v>
      </c>
      <c r="B43" s="15" t="s">
        <v>45</v>
      </c>
    </row>
    <row r="44" spans="1:3" ht="180">
      <c r="B44" s="15" t="s">
        <v>53</v>
      </c>
      <c r="C44" s="16" t="s">
        <v>10</v>
      </c>
    </row>
    <row r="46" spans="1:3">
      <c r="A46" t="str">
        <f>A$3&amp;TEXT(COUNTA(A$4:A45)+1,0)</f>
        <v>6.1.15</v>
      </c>
      <c r="B46" s="15" t="s">
        <v>51</v>
      </c>
    </row>
    <row r="47" spans="1:3" ht="30">
      <c r="B47" s="15" t="s">
        <v>52</v>
      </c>
      <c r="C47" s="16" t="s">
        <v>10</v>
      </c>
    </row>
    <row r="49" spans="1:6">
      <c r="A49" t="str">
        <f>A$3&amp;TEXT(COUNTA(A$4:A48)+1,0)</f>
        <v>6.1.16</v>
      </c>
      <c r="B49" s="15" t="s">
        <v>48</v>
      </c>
    </row>
    <row r="50" spans="1:6" ht="165">
      <c r="B50" s="15" t="s">
        <v>23</v>
      </c>
      <c r="C50" s="16" t="s">
        <v>10</v>
      </c>
    </row>
    <row r="52" spans="1:6">
      <c r="A52" t="str">
        <f>A$3&amp;TEXT(COUNTA(A$4:A51)+1,0)</f>
        <v>6.1.17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6.2.</v>
      </c>
      <c r="B57" s="8" t="s">
        <v>24</v>
      </c>
      <c r="C57" s="9"/>
      <c r="D57" s="10"/>
      <c r="E57" s="11"/>
      <c r="F57" s="11"/>
    </row>
    <row r="58" spans="1:6">
      <c r="A58" t="str">
        <f>A57&amp;"1"</f>
        <v>6.2.1</v>
      </c>
      <c r="B58" t="s">
        <v>54</v>
      </c>
    </row>
    <row r="59" spans="1:6" ht="30">
      <c r="B59" s="15" t="s">
        <v>55</v>
      </c>
      <c r="C59" s="16" t="s">
        <v>10</v>
      </c>
    </row>
    <row r="60" spans="1:6">
      <c r="B60" s="15"/>
    </row>
    <row r="61" spans="1:6">
      <c r="A61" t="str">
        <f>A$57&amp;TEXT(COUNTA(A$58:A60)+1,0)</f>
        <v>6.2.2</v>
      </c>
      <c r="B61" t="s">
        <v>56</v>
      </c>
    </row>
    <row r="62" spans="1:6" ht="30">
      <c r="B62" s="15" t="s">
        <v>57</v>
      </c>
      <c r="C62" s="16" t="s">
        <v>10</v>
      </c>
    </row>
    <row r="63" spans="1:6">
      <c r="B63" s="15"/>
    </row>
    <row r="64" spans="1:6">
      <c r="A64" t="str">
        <f>A$57&amp;TEXT(COUNTA(A$58:A63)+1,0)</f>
        <v>6.2.3</v>
      </c>
      <c r="B64" t="s">
        <v>58</v>
      </c>
    </row>
    <row r="65" spans="1:3" ht="45">
      <c r="B65" s="15" t="s">
        <v>59</v>
      </c>
      <c r="C65" s="16" t="s">
        <v>10</v>
      </c>
    </row>
    <row r="67" spans="1:3">
      <c r="A67" t="str">
        <f>A$57&amp;TEXT(COUNTA(A$58:A66)+1,0)</f>
        <v>6.2.4</v>
      </c>
      <c r="B67" s="15" t="s">
        <v>60</v>
      </c>
    </row>
    <row r="68" spans="1:3" ht="45">
      <c r="B68" s="15" t="s">
        <v>61</v>
      </c>
      <c r="C68" s="16" t="s">
        <v>10</v>
      </c>
    </row>
    <row r="69" spans="1:3">
      <c r="B69" s="15"/>
    </row>
    <row r="70" spans="1:3">
      <c r="A70" t="str">
        <f>A$57&amp;TEXT(COUNTA(A$58:A69)+1,0)</f>
        <v>6.2.5</v>
      </c>
      <c r="B70" s="15" t="s">
        <v>65</v>
      </c>
    </row>
    <row r="71" spans="1:3" ht="30">
      <c r="B71" s="15" t="s">
        <v>66</v>
      </c>
      <c r="C71" s="16" t="s">
        <v>10</v>
      </c>
    </row>
    <row r="72" spans="1:3">
      <c r="B72" s="15"/>
    </row>
    <row r="73" spans="1:3">
      <c r="A73" t="str">
        <f>A$57&amp;TEXT(COUNTA(A$58:A72)+1,0)</f>
        <v>6.2.6</v>
      </c>
      <c r="B73" s="15" t="s">
        <v>67</v>
      </c>
    </row>
    <row r="74" spans="1:3">
      <c r="B74" s="15" t="s">
        <v>68</v>
      </c>
      <c r="C74" s="16" t="s">
        <v>10</v>
      </c>
    </row>
    <row r="76" spans="1:3">
      <c r="A76" t="str">
        <f>A$57&amp;TEXT(COUNTA(A$58:A75)+1,0)</f>
        <v>6.2.7</v>
      </c>
      <c r="B76" s="23" t="str">
        <f>'jedinicne cijene'!$B$79</f>
        <v>Spajanje rampi</v>
      </c>
    </row>
    <row r="77" spans="1:3">
      <c r="B77" s="23" t="str">
        <f>'jedinicne cijene'!$B$80</f>
        <v>Uvlačenje kabela i spajanje na upravljački modul rampe</v>
      </c>
      <c r="C77" s="16" t="s">
        <v>10</v>
      </c>
    </row>
    <row r="79" spans="1:3">
      <c r="A79" t="str">
        <f>A$57&amp;TEXT(COUNTA(A$58:A78)+1,0)</f>
        <v>6.2.8</v>
      </c>
      <c r="B79" s="15" t="s">
        <v>71</v>
      </c>
    </row>
    <row r="80" spans="1:3">
      <c r="B80" s="15" t="s">
        <v>72</v>
      </c>
      <c r="C80" s="16" t="s">
        <v>64</v>
      </c>
    </row>
    <row r="82" spans="1:6">
      <c r="A82" t="str">
        <f>A$57&amp;TEXT(COUNTA(A$58:A81)+1,0)</f>
        <v>6.2.9</v>
      </c>
      <c r="B82" s="15" t="s">
        <v>167</v>
      </c>
    </row>
    <row r="83" spans="1:6" ht="30">
      <c r="B83" s="15" t="s">
        <v>168</v>
      </c>
      <c r="C83" s="16" t="s">
        <v>10</v>
      </c>
    </row>
    <row r="85" spans="1:6">
      <c r="A85" t="str">
        <f>A$57&amp;TEXT(COUNTA(A$58:A84)+1,0)</f>
        <v>6.2.10</v>
      </c>
      <c r="B85" s="15" t="s">
        <v>73</v>
      </c>
    </row>
    <row r="86" spans="1:6" ht="30">
      <c r="B86" s="15" t="s">
        <v>74</v>
      </c>
      <c r="C86" s="16" t="s">
        <v>10</v>
      </c>
    </row>
    <row r="88" spans="1:6">
      <c r="A88" t="str">
        <f>A$57&amp;TEXT(COUNTA(A$58:A87)+1,0)</f>
        <v>6.2.11</v>
      </c>
      <c r="B88" s="15" t="s">
        <v>75</v>
      </c>
    </row>
    <row r="89" spans="1:6" ht="30">
      <c r="B89" s="15" t="s">
        <v>76</v>
      </c>
      <c r="C89" s="16" t="s">
        <v>10</v>
      </c>
    </row>
    <row r="90" spans="1:6">
      <c r="A90" t="s">
        <v>201</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6.3.</v>
      </c>
      <c r="B95" s="8" t="s">
        <v>25</v>
      </c>
      <c r="C95" s="9"/>
      <c r="D95" s="10"/>
      <c r="E95" s="11"/>
      <c r="F95" s="11"/>
    </row>
    <row r="96" spans="1:6">
      <c r="A96" t="str">
        <f>A95&amp;"1"</f>
        <v>6.3.1</v>
      </c>
      <c r="B96" t="s">
        <v>27</v>
      </c>
    </row>
    <row r="97" spans="1:3" ht="90">
      <c r="B97" s="15" t="s">
        <v>28</v>
      </c>
      <c r="C97" s="16" t="s">
        <v>29</v>
      </c>
    </row>
    <row r="98" spans="1:3">
      <c r="B98" s="15"/>
    </row>
    <row r="99" spans="1:3">
      <c r="A99" t="str">
        <f>A$95&amp;TEXT(COUNTA(A$96:A98)+1,0)</f>
        <v>6.3.2</v>
      </c>
      <c r="B99" t="s">
        <v>30</v>
      </c>
    </row>
    <row r="100" spans="1:3" ht="60">
      <c r="B100" s="15" t="s">
        <v>31</v>
      </c>
      <c r="C100" s="16" t="s">
        <v>29</v>
      </c>
    </row>
    <row r="101" spans="1:3">
      <c r="B101" s="15"/>
    </row>
    <row r="102" spans="1:3">
      <c r="A102" t="str">
        <f>A$95&amp;TEXT(COUNTA(A$96:A101)+1,0)</f>
        <v>6.3.3</v>
      </c>
      <c r="B102" t="s">
        <v>35</v>
      </c>
    </row>
    <row r="103" spans="1:3" ht="75">
      <c r="B103" s="15" t="s">
        <v>36</v>
      </c>
      <c r="C103" s="16" t="s">
        <v>29</v>
      </c>
    </row>
    <row r="104" spans="1:3">
      <c r="B104" s="15"/>
    </row>
    <row r="105" spans="1:3">
      <c r="A105" t="str">
        <f>A$95&amp;TEXT(COUNTA(A$96:A104)+1,0)</f>
        <v>6.3.4</v>
      </c>
      <c r="B105" s="15" t="s">
        <v>37</v>
      </c>
    </row>
    <row r="106" spans="1:3" ht="60">
      <c r="B106" s="15" t="s">
        <v>38</v>
      </c>
      <c r="C106" s="16" t="s">
        <v>29</v>
      </c>
    </row>
    <row r="107" spans="1:3">
      <c r="B107" s="15"/>
    </row>
    <row r="108" spans="1:3">
      <c r="A108" t="str">
        <f>A$95&amp;TEXT(COUNTA(A$96:A107)+1,0)</f>
        <v>6.3.5</v>
      </c>
      <c r="B108" t="s">
        <v>32</v>
      </c>
    </row>
    <row r="109" spans="1:3" ht="30">
      <c r="B109" s="15" t="s">
        <v>33</v>
      </c>
      <c r="C109" s="16" t="s">
        <v>34</v>
      </c>
    </row>
    <row r="111" spans="1:3">
      <c r="A111" t="str">
        <f>A$95&amp;TEXT(COUNTA(A$96:A110)+1,0)</f>
        <v>6.3.6</v>
      </c>
      <c r="B111" t="s">
        <v>39</v>
      </c>
    </row>
    <row r="112" spans="1:3" ht="30">
      <c r="B112" s="15" t="s">
        <v>40</v>
      </c>
      <c r="C112" s="16" t="s">
        <v>34</v>
      </c>
    </row>
    <row r="114" spans="1:6">
      <c r="A114" t="str">
        <f>A$95&amp;TEXT(COUNTA(A$96:A113)+1,0)</f>
        <v>6.3.7</v>
      </c>
      <c r="B114" s="15" t="s">
        <v>41</v>
      </c>
    </row>
    <row r="115" spans="1:6" ht="30">
      <c r="B115" s="15" t="s">
        <v>42</v>
      </c>
      <c r="C115" s="16" t="s">
        <v>34</v>
      </c>
    </row>
    <row r="116" spans="1:6">
      <c r="B116" s="15"/>
    </row>
    <row r="117" spans="1:6">
      <c r="A117" t="str">
        <f>A$95&amp;TEXT(COUNTA(A$96:A116)+1,0)</f>
        <v>6.3.8</v>
      </c>
      <c r="B117" s="15" t="s">
        <v>43</v>
      </c>
    </row>
    <row r="118" spans="1:6" ht="19.5" customHeight="1">
      <c r="B118" s="15" t="s">
        <v>44</v>
      </c>
      <c r="C118" s="16" t="s">
        <v>29</v>
      </c>
    </row>
    <row r="120" spans="1:6">
      <c r="A120" t="str">
        <f>A$95&amp;TEXT(COUNTA(A$96:A119)+1,0)</f>
        <v>6.3.9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GRIČ - PRIVOZ SPLIT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F20"/>
  <sheetViews>
    <sheetView view="pageBreakPreview" zoomScaleNormal="85" zoomScaleSheetLayoutView="100"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146</v>
      </c>
      <c r="B2" s="4" t="s">
        <v>144</v>
      </c>
      <c r="C2" s="5"/>
      <c r="D2" s="6"/>
      <c r="E2" s="7"/>
      <c r="F2" s="7"/>
    </row>
    <row r="3" spans="1:6">
      <c r="A3" s="14" t="str">
        <f>A2&amp;"1."</f>
        <v>C2.1.</v>
      </c>
      <c r="B3" s="8" t="s">
        <v>137</v>
      </c>
      <c r="C3" s="9"/>
      <c r="D3" s="10"/>
      <c r="E3" s="11"/>
      <c r="F3" s="11"/>
    </row>
    <row r="4" spans="1:6">
      <c r="A4" t="str">
        <f>A3&amp;"1"</f>
        <v>C2.1.1</v>
      </c>
      <c r="B4" s="15" t="s">
        <v>138</v>
      </c>
    </row>
    <row r="5" spans="1:6" ht="75">
      <c r="B5" s="15" t="s">
        <v>222</v>
      </c>
      <c r="C5" s="16" t="s">
        <v>10</v>
      </c>
    </row>
    <row r="6" spans="1:6">
      <c r="B6" s="15"/>
    </row>
    <row r="7" spans="1:6">
      <c r="A7" s="14"/>
      <c r="B7" s="8" t="str">
        <f>B3&amp;" UKUPNO:"</f>
        <v>OPREMA UKUPNO:</v>
      </c>
      <c r="C7" s="9"/>
      <c r="D7" s="10"/>
      <c r="E7" s="11"/>
      <c r="F7" s="11"/>
    </row>
    <row r="9" spans="1:6">
      <c r="A9" s="14" t="str">
        <f>A2&amp;"2."</f>
        <v>C2.2.</v>
      </c>
      <c r="B9" s="8" t="s">
        <v>140</v>
      </c>
      <c r="C9" s="9"/>
      <c r="D9" s="10"/>
      <c r="E9" s="11"/>
      <c r="F9" s="11"/>
    </row>
    <row r="10" spans="1:6">
      <c r="A10" t="str">
        <f>A9&amp;"1"</f>
        <v>C2.2.1</v>
      </c>
      <c r="B10" t="s">
        <v>171</v>
      </c>
    </row>
    <row r="11" spans="1:6" ht="195">
      <c r="B11" s="29" t="s">
        <v>221</v>
      </c>
      <c r="C11" s="16" t="s">
        <v>141</v>
      </c>
    </row>
    <row r="12" spans="1:6">
      <c r="B12" s="15"/>
    </row>
    <row r="13" spans="1:6">
      <c r="A13" t="str">
        <f>A$9&amp;TEXT(COUNTA(A$10:A12)+1,0)</f>
        <v>C2.2.2</v>
      </c>
      <c r="B13" t="s">
        <v>173</v>
      </c>
    </row>
    <row r="14" spans="1:6" ht="45">
      <c r="B14" s="15" t="s">
        <v>191</v>
      </c>
      <c r="C14" s="16" t="s">
        <v>141</v>
      </c>
    </row>
    <row r="15" spans="1:6">
      <c r="A15" t="s">
        <v>220</v>
      </c>
      <c r="B15" s="15" t="s">
        <v>193</v>
      </c>
      <c r="C15" s="16" t="s">
        <v>141</v>
      </c>
    </row>
    <row r="17" spans="1:6">
      <c r="A17" s="14"/>
      <c r="B17" s="8" t="str">
        <f>B9&amp;" UKUPNO:"</f>
        <v>RADOVI UKUPNO:</v>
      </c>
      <c r="C17" s="9"/>
      <c r="D17" s="10"/>
      <c r="E17" s="11"/>
      <c r="F17" s="11"/>
    </row>
    <row r="20" spans="1:6">
      <c r="A20" s="13"/>
      <c r="B20" s="4" t="str">
        <f>B2&amp;" SVEUKUPNO:"</f>
        <v>RCNUP-T BRINJE SVEUKUPNO:</v>
      </c>
      <c r="C20" s="5"/>
      <c r="D20" s="6"/>
      <c r="E20" s="7"/>
      <c r="F20" s="7"/>
    </row>
  </sheetData>
  <pageMargins left="0.98425196850393704" right="0.39370078740157483" top="0.39370078740157483" bottom="0.39370078740157483" header="0" footer="0"/>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122"/>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89</v>
      </c>
      <c r="B2" s="4" t="s">
        <v>90</v>
      </c>
      <c r="C2" s="5"/>
      <c r="D2" s="6"/>
      <c r="E2" s="7"/>
      <c r="F2" s="7"/>
    </row>
    <row r="3" spans="1:6">
      <c r="A3" s="14" t="str">
        <f>A2&amp;"1."</f>
        <v>7.1.</v>
      </c>
      <c r="B3" s="8" t="s">
        <v>6</v>
      </c>
      <c r="C3" s="9"/>
      <c r="D3" s="10"/>
      <c r="E3" s="11"/>
      <c r="F3" s="11"/>
    </row>
    <row r="4" spans="1:6">
      <c r="A4" t="str">
        <f>A3&amp;"1"</f>
        <v>7.1.1</v>
      </c>
      <c r="B4" t="s">
        <v>8</v>
      </c>
    </row>
    <row r="5" spans="1:6" ht="150">
      <c r="B5" s="15" t="s">
        <v>176</v>
      </c>
      <c r="C5" s="16" t="s">
        <v>10</v>
      </c>
    </row>
    <row r="6" spans="1:6">
      <c r="B6" s="15"/>
    </row>
    <row r="7" spans="1:6">
      <c r="A7" t="str">
        <f>A$3&amp;TEXT(COUNTA(A$4:A6)+1,0)</f>
        <v>7.1.2</v>
      </c>
      <c r="B7" t="s">
        <v>11</v>
      </c>
    </row>
    <row r="8" spans="1:6" ht="165">
      <c r="B8" s="15" t="s">
        <v>12</v>
      </c>
      <c r="C8" s="16" t="s">
        <v>10</v>
      </c>
    </row>
    <row r="9" spans="1:6">
      <c r="B9" s="15"/>
    </row>
    <row r="10" spans="1:6">
      <c r="A10" t="str">
        <f>A$3&amp;TEXT(COUNTA(A$4:A9)+1,0)</f>
        <v>7.1.3</v>
      </c>
      <c r="B10" t="s">
        <v>13</v>
      </c>
    </row>
    <row r="11" spans="1:6" ht="165">
      <c r="B11" s="15" t="s">
        <v>14</v>
      </c>
      <c r="C11" s="16" t="s">
        <v>10</v>
      </c>
    </row>
    <row r="13" spans="1:6">
      <c r="A13" t="str">
        <f>A$3&amp;TEXT(COUNTA(A$4:A12)+1,0)</f>
        <v>7.1.4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7.1.5</v>
      </c>
      <c r="B16" s="15" t="s">
        <v>15</v>
      </c>
    </row>
    <row r="17" spans="1:3" ht="155.25" customHeight="1">
      <c r="B17" s="15" t="s">
        <v>16</v>
      </c>
      <c r="C17" s="16" t="s">
        <v>10</v>
      </c>
    </row>
    <row r="18" spans="1:3">
      <c r="B18" s="15"/>
    </row>
    <row r="19" spans="1:3">
      <c r="A19" t="str">
        <f>A$3&amp;TEXT(COUNTA(A$4:A18)+1,0)</f>
        <v>7.1.6</v>
      </c>
      <c r="B19" s="15" t="s">
        <v>46</v>
      </c>
    </row>
    <row r="20" spans="1:3" ht="124.5" customHeight="1">
      <c r="B20" s="15" t="s">
        <v>47</v>
      </c>
      <c r="C20" s="16" t="s">
        <v>10</v>
      </c>
    </row>
    <row r="22" spans="1:3">
      <c r="A22" t="str">
        <f>A$3&amp;TEXT(COUNTA(A$4:A21)+1,0)</f>
        <v>7.1.7</v>
      </c>
      <c r="B22" s="15" t="s">
        <v>17</v>
      </c>
    </row>
    <row r="23" spans="1:3" ht="45">
      <c r="B23" s="15" t="s">
        <v>18</v>
      </c>
      <c r="C23" s="16" t="s">
        <v>10</v>
      </c>
    </row>
    <row r="25" spans="1:3">
      <c r="A25" t="str">
        <f>A$3&amp;TEXT(COUNTA(A$4:A24)+1,0)</f>
        <v>7.1.8</v>
      </c>
      <c r="B25" s="15" t="s">
        <v>19</v>
      </c>
    </row>
    <row r="26" spans="1:3" ht="60">
      <c r="B26" s="15" t="s">
        <v>20</v>
      </c>
      <c r="C26" s="16" t="s">
        <v>10</v>
      </c>
    </row>
    <row r="28" spans="1:3">
      <c r="A28" t="str">
        <f>A$3&amp;TEXT(COUNTA(A$4:A27)+1,0)</f>
        <v>7.1.9</v>
      </c>
      <c r="B28" s="15" t="s">
        <v>21</v>
      </c>
    </row>
    <row r="29" spans="1:3" ht="30">
      <c r="B29" s="15" t="s">
        <v>22</v>
      </c>
      <c r="C29" s="16" t="s">
        <v>64</v>
      </c>
    </row>
    <row r="31" spans="1:3">
      <c r="A31" t="str">
        <f>A$3&amp;TEXT(COUNTA(A$4:A30)+1,0)</f>
        <v>7.1.10</v>
      </c>
      <c r="B31" s="15" t="s">
        <v>62</v>
      </c>
    </row>
    <row r="32" spans="1:3" ht="30">
      <c r="B32" s="15" t="s">
        <v>63</v>
      </c>
      <c r="C32" s="16" t="s">
        <v>64</v>
      </c>
    </row>
    <row r="34" spans="1:3">
      <c r="A34" t="str">
        <f>A$3&amp;TEXT(COUNTA(A$4:A33)+1,0)</f>
        <v>7.1.11</v>
      </c>
      <c r="B34" s="15" t="s">
        <v>155</v>
      </c>
    </row>
    <row r="35" spans="1:3" ht="30">
      <c r="B35" s="15" t="s">
        <v>156</v>
      </c>
      <c r="C35" s="16" t="s">
        <v>64</v>
      </c>
    </row>
    <row r="37" spans="1:3">
      <c r="A37" t="str">
        <f>A$3&amp;TEXT(COUNTA(A$4:A36)+1,0)</f>
        <v>7.1.12</v>
      </c>
      <c r="B37" s="15" t="s">
        <v>69</v>
      </c>
    </row>
    <row r="38" spans="1:3">
      <c r="B38" s="15" t="s">
        <v>70</v>
      </c>
      <c r="C38" s="16" t="s">
        <v>64</v>
      </c>
    </row>
    <row r="40" spans="1:3">
      <c r="A40" t="str">
        <f>A$3&amp;TEXT(COUNTA(A$4:A39)+1,0)</f>
        <v>7.1.13</v>
      </c>
      <c r="B40" s="15" t="s">
        <v>45</v>
      </c>
    </row>
    <row r="41" spans="1:3" ht="180">
      <c r="B41" s="15" t="s">
        <v>53</v>
      </c>
      <c r="C41" s="16" t="s">
        <v>10</v>
      </c>
    </row>
    <row r="43" spans="1:3">
      <c r="A43" t="str">
        <f>A$3&amp;TEXT(COUNTA(A$4:A42)+1,0)</f>
        <v>7.1.14</v>
      </c>
      <c r="B43" s="15" t="s">
        <v>51</v>
      </c>
    </row>
    <row r="44" spans="1:3" ht="30">
      <c r="B44" s="15" t="s">
        <v>52</v>
      </c>
      <c r="C44" s="16" t="s">
        <v>10</v>
      </c>
    </row>
    <row r="46" spans="1:3">
      <c r="A46" t="str">
        <f>A$3&amp;TEXT(COUNTA(A$4:A45)+1,0)</f>
        <v>7.1.15</v>
      </c>
      <c r="B46" s="15" t="s">
        <v>48</v>
      </c>
    </row>
    <row r="47" spans="1:3" ht="165">
      <c r="B47" s="15" t="s">
        <v>23</v>
      </c>
      <c r="C47" s="16" t="s">
        <v>10</v>
      </c>
    </row>
    <row r="49" spans="1:6">
      <c r="A49" t="str">
        <f>A$3&amp;TEXT(COUNTA(A$4:A48)+1,0)</f>
        <v>7.1.16</v>
      </c>
      <c r="B49" s="15" t="s">
        <v>165</v>
      </c>
    </row>
    <row r="50" spans="1:6" ht="150">
      <c r="B50" s="15" t="s">
        <v>166</v>
      </c>
      <c r="C50" s="16" t="s">
        <v>10</v>
      </c>
    </row>
    <row r="52" spans="1:6">
      <c r="A52" s="14"/>
      <c r="B52" s="8" t="str">
        <f>B3&amp;" UKUPNO:"</f>
        <v>OPREMA VIDEO SUSTAVA I KOMUNIKACIJSKA OPREMA UKUPNO:</v>
      </c>
      <c r="C52" s="9"/>
      <c r="D52" s="10"/>
      <c r="E52" s="11"/>
      <c r="F52" s="11"/>
    </row>
    <row r="54" spans="1:6">
      <c r="A54" s="14" t="str">
        <f>A2&amp;"2."</f>
        <v>7.2.</v>
      </c>
      <c r="B54" s="8" t="s">
        <v>24</v>
      </c>
      <c r="C54" s="9"/>
      <c r="D54" s="10"/>
      <c r="E54" s="11"/>
      <c r="F54" s="11"/>
    </row>
    <row r="55" spans="1:6">
      <c r="A55" t="str">
        <f>A54&amp;"1"</f>
        <v>7.2.1</v>
      </c>
      <c r="B55" t="s">
        <v>54</v>
      </c>
    </row>
    <row r="56" spans="1:6" ht="30">
      <c r="B56" s="15" t="s">
        <v>55</v>
      </c>
      <c r="C56" s="16" t="s">
        <v>10</v>
      </c>
    </row>
    <row r="57" spans="1:6">
      <c r="B57" s="15"/>
    </row>
    <row r="58" spans="1:6">
      <c r="A58" t="str">
        <f>A$54&amp;TEXT(COUNTA(A$55:A57)+1,0)</f>
        <v>7.2.2</v>
      </c>
      <c r="B58" t="s">
        <v>56</v>
      </c>
    </row>
    <row r="59" spans="1:6" ht="30">
      <c r="B59" s="15" t="s">
        <v>57</v>
      </c>
      <c r="C59" s="16" t="s">
        <v>10</v>
      </c>
    </row>
    <row r="60" spans="1:6">
      <c r="B60" s="15"/>
    </row>
    <row r="61" spans="1:6">
      <c r="A61" t="str">
        <f>A$54&amp;TEXT(COUNTA(A$55:A60)+1,0)</f>
        <v>7.2.3</v>
      </c>
      <c r="B61" t="s">
        <v>58</v>
      </c>
    </row>
    <row r="62" spans="1:6" ht="45">
      <c r="B62" s="15" t="s">
        <v>59</v>
      </c>
      <c r="C62" s="16" t="s">
        <v>10</v>
      </c>
    </row>
    <row r="64" spans="1:6">
      <c r="A64" t="str">
        <f>A$54&amp;TEXT(COUNTA(A$55:A63)+1,0)</f>
        <v>7.2.4</v>
      </c>
      <c r="B64" s="15" t="s">
        <v>60</v>
      </c>
    </row>
    <row r="65" spans="1:3" ht="45">
      <c r="B65" s="15" t="s">
        <v>61</v>
      </c>
      <c r="C65" s="16" t="s">
        <v>10</v>
      </c>
    </row>
    <row r="66" spans="1:3">
      <c r="B66" s="15"/>
    </row>
    <row r="67" spans="1:3">
      <c r="A67" t="str">
        <f>A$54&amp;TEXT(COUNTA(A$55:A66)+1,0)</f>
        <v>7.2.5</v>
      </c>
      <c r="B67" s="15" t="s">
        <v>65</v>
      </c>
    </row>
    <row r="68" spans="1:3" ht="30">
      <c r="B68" s="15" t="s">
        <v>66</v>
      </c>
      <c r="C68" s="16" t="s">
        <v>10</v>
      </c>
    </row>
    <row r="69" spans="1:3">
      <c r="B69" s="15"/>
    </row>
    <row r="70" spans="1:3">
      <c r="A70" t="str">
        <f>A$54&amp;TEXT(COUNTA(A$55:A69)+1,0)</f>
        <v>7.2.6</v>
      </c>
      <c r="B70" s="15" t="s">
        <v>67</v>
      </c>
    </row>
    <row r="71" spans="1:3">
      <c r="B71" s="15" t="s">
        <v>68</v>
      </c>
      <c r="C71" s="16" t="s">
        <v>10</v>
      </c>
    </row>
    <row r="73" spans="1:3">
      <c r="A73" t="str">
        <f>A$54&amp;TEXT(COUNTA(A$55:A72)+1,0)</f>
        <v>7.2.7</v>
      </c>
      <c r="B73" s="23" t="str">
        <f>'jedinicne cijene'!$B$79</f>
        <v>Spajanje rampi</v>
      </c>
    </row>
    <row r="74" spans="1:3">
      <c r="B74" s="23" t="str">
        <f>'jedinicne cijene'!$B$80</f>
        <v>Uvlačenje kabela i spajanje na upravljački modul rampe</v>
      </c>
      <c r="C74" s="16" t="s">
        <v>10</v>
      </c>
    </row>
    <row r="76" spans="1:3">
      <c r="A76" t="str">
        <f>A$54&amp;TEXT(COUNTA(A$55:A75)+1,0)</f>
        <v>7.2.8</v>
      </c>
      <c r="B76" s="15" t="s">
        <v>71</v>
      </c>
    </row>
    <row r="77" spans="1:3">
      <c r="B77" s="15" t="s">
        <v>72</v>
      </c>
      <c r="C77" s="16" t="s">
        <v>64</v>
      </c>
    </row>
    <row r="79" spans="1:3">
      <c r="A79" t="str">
        <f>A$54&amp;TEXT(COUNTA(A$55:A78)+1,0)</f>
        <v>7.2.9</v>
      </c>
      <c r="B79" s="15" t="s">
        <v>169</v>
      </c>
    </row>
    <row r="80" spans="1:3" ht="30">
      <c r="B80" s="15" t="s">
        <v>170</v>
      </c>
      <c r="C80" s="16" t="s">
        <v>10</v>
      </c>
    </row>
    <row r="82" spans="1:6">
      <c r="A82" t="str">
        <f>A$54&amp;TEXT(COUNTA(A$55:A81)+1,0)</f>
        <v>7.2.10</v>
      </c>
      <c r="B82" s="15" t="s">
        <v>73</v>
      </c>
    </row>
    <row r="83" spans="1:6" ht="30">
      <c r="B83" s="15" t="s">
        <v>74</v>
      </c>
      <c r="C83" s="16" t="s">
        <v>10</v>
      </c>
    </row>
    <row r="85" spans="1:6">
      <c r="A85" t="str">
        <f>A$54&amp;TEXT(COUNTA(A$55:A84)+1,0)</f>
        <v>7.2.11</v>
      </c>
      <c r="B85" s="15" t="s">
        <v>75</v>
      </c>
    </row>
    <row r="86" spans="1:6" ht="30">
      <c r="B86" s="15" t="s">
        <v>76</v>
      </c>
      <c r="C86" s="16" t="s">
        <v>10</v>
      </c>
    </row>
    <row r="87" spans="1:6">
      <c r="A87" t="s">
        <v>202</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7.3.</v>
      </c>
      <c r="B92" s="8" t="s">
        <v>25</v>
      </c>
      <c r="C92" s="9"/>
      <c r="D92" s="10"/>
      <c r="E92" s="11"/>
      <c r="F92" s="11"/>
    </row>
    <row r="93" spans="1:6">
      <c r="A93" t="str">
        <f>A92&amp;"1"</f>
        <v>7.3.1</v>
      </c>
      <c r="B93" t="s">
        <v>27</v>
      </c>
    </row>
    <row r="94" spans="1:6" ht="90">
      <c r="B94" s="15" t="s">
        <v>28</v>
      </c>
      <c r="C94" s="16" t="s">
        <v>29</v>
      </c>
    </row>
    <row r="95" spans="1:6">
      <c r="B95" s="15"/>
    </row>
    <row r="96" spans="1:6">
      <c r="A96" t="str">
        <f>A$92&amp;TEXT(COUNTA(A$93:A95)+1,0)</f>
        <v>7.3.2</v>
      </c>
      <c r="B96" t="s">
        <v>30</v>
      </c>
    </row>
    <row r="97" spans="1:3" ht="60">
      <c r="B97" s="15" t="s">
        <v>31</v>
      </c>
      <c r="C97" s="16" t="s">
        <v>29</v>
      </c>
    </row>
    <row r="98" spans="1:3">
      <c r="B98" s="15"/>
    </row>
    <row r="99" spans="1:3">
      <c r="A99" t="str">
        <f>A$92&amp;TEXT(COUNTA(A$93:A98)+1,0)</f>
        <v>7.3.3</v>
      </c>
      <c r="B99" t="s">
        <v>35</v>
      </c>
    </row>
    <row r="100" spans="1:3" ht="75">
      <c r="B100" s="15" t="s">
        <v>36</v>
      </c>
      <c r="C100" s="16" t="s">
        <v>29</v>
      </c>
    </row>
    <row r="101" spans="1:3">
      <c r="B101" s="15"/>
    </row>
    <row r="102" spans="1:3">
      <c r="A102" t="str">
        <f>A$92&amp;TEXT(COUNTA(A$93:A101)+1,0)</f>
        <v>7.3.4</v>
      </c>
      <c r="B102" s="15" t="s">
        <v>37</v>
      </c>
    </row>
    <row r="103" spans="1:3" ht="60">
      <c r="B103" s="15" t="s">
        <v>38</v>
      </c>
      <c r="C103" s="16" t="s">
        <v>29</v>
      </c>
    </row>
    <row r="104" spans="1:3">
      <c r="B104" s="15"/>
    </row>
    <row r="105" spans="1:3">
      <c r="A105" t="str">
        <f>A$92&amp;TEXT(COUNTA(A$93:A104)+1,0)</f>
        <v>7.3.5</v>
      </c>
      <c r="B105" t="s">
        <v>32</v>
      </c>
    </row>
    <row r="106" spans="1:3" ht="30">
      <c r="B106" s="15" t="s">
        <v>33</v>
      </c>
      <c r="C106" s="16" t="s">
        <v>34</v>
      </c>
    </row>
    <row r="108" spans="1:3">
      <c r="A108" t="str">
        <f>A$92&amp;TEXT(COUNTA(A$93:A107)+1,0)</f>
        <v>7.3.6</v>
      </c>
      <c r="B108" t="s">
        <v>39</v>
      </c>
    </row>
    <row r="109" spans="1:3" ht="30">
      <c r="B109" s="15" t="s">
        <v>40</v>
      </c>
      <c r="C109" s="16" t="s">
        <v>34</v>
      </c>
    </row>
    <row r="111" spans="1:3">
      <c r="A111" t="str">
        <f>A$92&amp;TEXT(COUNTA(A$93:A110)+1,0)</f>
        <v>7.3.7</v>
      </c>
      <c r="B111" s="15" t="s">
        <v>41</v>
      </c>
    </row>
    <row r="112" spans="1:3" ht="30">
      <c r="B112" s="15" t="s">
        <v>42</v>
      </c>
      <c r="C112" s="16" t="s">
        <v>34</v>
      </c>
    </row>
    <row r="113" spans="1:6">
      <c r="B113" s="15"/>
    </row>
    <row r="114" spans="1:6">
      <c r="A114" t="str">
        <f>A$92&amp;TEXT(COUNTA(A$93:A113)+1,0)</f>
        <v>7.3.8</v>
      </c>
      <c r="B114" s="15" t="s">
        <v>43</v>
      </c>
    </row>
    <row r="115" spans="1:6" ht="19.5" customHeight="1">
      <c r="B115" s="15" t="s">
        <v>44</v>
      </c>
      <c r="C115" s="16" t="s">
        <v>29</v>
      </c>
    </row>
    <row r="117" spans="1:6">
      <c r="A117" t="str">
        <f>A$92&amp;TEXT(COUNTA(A$93:A116)+1,0)</f>
        <v>7.3.9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SVETI ROK - PRIVOZ ZAGREB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22"/>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91</v>
      </c>
      <c r="B2" s="4" t="s">
        <v>92</v>
      </c>
      <c r="C2" s="5"/>
      <c r="D2" s="6"/>
      <c r="E2" s="7"/>
      <c r="F2" s="7"/>
    </row>
    <row r="3" spans="1:6">
      <c r="A3" s="14" t="str">
        <f>A2&amp;"1."</f>
        <v>8.1.</v>
      </c>
      <c r="B3" s="8" t="s">
        <v>6</v>
      </c>
      <c r="C3" s="9"/>
      <c r="D3" s="10"/>
      <c r="E3" s="11"/>
      <c r="F3" s="11"/>
    </row>
    <row r="4" spans="1:6">
      <c r="A4" t="str">
        <f>A3&amp;"1"</f>
        <v>8.1.1</v>
      </c>
      <c r="B4" t="s">
        <v>8</v>
      </c>
    </row>
    <row r="5" spans="1:6" ht="150">
      <c r="B5" s="15" t="s">
        <v>176</v>
      </c>
      <c r="C5" s="16" t="s">
        <v>10</v>
      </c>
    </row>
    <row r="6" spans="1:6">
      <c r="B6" s="15"/>
    </row>
    <row r="7" spans="1:6">
      <c r="A7" t="str">
        <f>A$3&amp;TEXT(COUNTA(A$4:A6)+1,0)</f>
        <v>8.1.2</v>
      </c>
      <c r="B7" t="s">
        <v>11</v>
      </c>
    </row>
    <row r="8" spans="1:6" ht="165">
      <c r="B8" s="15" t="s">
        <v>12</v>
      </c>
      <c r="C8" s="16" t="s">
        <v>10</v>
      </c>
    </row>
    <row r="9" spans="1:6">
      <c r="B9" s="15"/>
    </row>
    <row r="10" spans="1:6">
      <c r="A10" t="str">
        <f>A$3&amp;TEXT(COUNTA(A$4:A9)+1,0)</f>
        <v>8.1.3</v>
      </c>
      <c r="B10" t="s">
        <v>13</v>
      </c>
    </row>
    <row r="11" spans="1:6" ht="165">
      <c r="B11" s="15" t="s">
        <v>14</v>
      </c>
      <c r="C11" s="16" t="s">
        <v>10</v>
      </c>
    </row>
    <row r="13" spans="1:6">
      <c r="A13" t="str">
        <f>A$3&amp;TEXT(COUNTA(A$4:A12)+1,0)</f>
        <v>8.1.4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8.1.5</v>
      </c>
      <c r="B16" s="15" t="s">
        <v>15</v>
      </c>
    </row>
    <row r="17" spans="1:3" ht="155.25" customHeight="1">
      <c r="B17" s="15" t="s">
        <v>16</v>
      </c>
      <c r="C17" s="16" t="s">
        <v>10</v>
      </c>
    </row>
    <row r="18" spans="1:3">
      <c r="B18" s="15"/>
    </row>
    <row r="19" spans="1:3">
      <c r="A19" t="str">
        <f>A$3&amp;TEXT(COUNTA(A$4:A18)+1,0)</f>
        <v>8.1.6</v>
      </c>
      <c r="B19" s="15" t="s">
        <v>46</v>
      </c>
    </row>
    <row r="20" spans="1:3" ht="124.5" customHeight="1">
      <c r="B20" s="15" t="s">
        <v>47</v>
      </c>
      <c r="C20" s="16" t="s">
        <v>10</v>
      </c>
    </row>
    <row r="22" spans="1:3">
      <c r="A22" t="str">
        <f>A$3&amp;TEXT(COUNTA(A$4:A21)+1,0)</f>
        <v>8.1.7</v>
      </c>
      <c r="B22" s="15" t="s">
        <v>17</v>
      </c>
    </row>
    <row r="23" spans="1:3" ht="45">
      <c r="B23" s="15" t="s">
        <v>18</v>
      </c>
      <c r="C23" s="16" t="s">
        <v>10</v>
      </c>
    </row>
    <row r="25" spans="1:3">
      <c r="A25" t="str">
        <f>A$3&amp;TEXT(COUNTA(A$4:A24)+1,0)</f>
        <v>8.1.8</v>
      </c>
      <c r="B25" s="15" t="s">
        <v>19</v>
      </c>
    </row>
    <row r="26" spans="1:3" ht="60">
      <c r="B26" s="15" t="s">
        <v>20</v>
      </c>
      <c r="C26" s="16" t="s">
        <v>10</v>
      </c>
    </row>
    <row r="28" spans="1:3">
      <c r="A28" t="str">
        <f>A$3&amp;TEXT(COUNTA(A$4:A27)+1,0)</f>
        <v>8.1.9</v>
      </c>
      <c r="B28" s="15" t="s">
        <v>21</v>
      </c>
    </row>
    <row r="29" spans="1:3" ht="30">
      <c r="B29" s="15" t="s">
        <v>22</v>
      </c>
      <c r="C29" s="16" t="s">
        <v>64</v>
      </c>
    </row>
    <row r="31" spans="1:3">
      <c r="A31" t="str">
        <f>A$3&amp;TEXT(COUNTA(A$4:A30)+1,0)</f>
        <v>8.1.10</v>
      </c>
      <c r="B31" s="15" t="s">
        <v>62</v>
      </c>
    </row>
    <row r="32" spans="1:3" ht="30">
      <c r="B32" s="15" t="s">
        <v>63</v>
      </c>
      <c r="C32" s="16" t="s">
        <v>64</v>
      </c>
    </row>
    <row r="34" spans="1:3">
      <c r="A34" t="str">
        <f>A$3&amp;TEXT(COUNTA(A$4:A33)+1,0)</f>
        <v>8.1.11</v>
      </c>
      <c r="B34" s="15" t="s">
        <v>155</v>
      </c>
    </row>
    <row r="35" spans="1:3" ht="30">
      <c r="B35" s="15" t="s">
        <v>156</v>
      </c>
      <c r="C35" s="16" t="s">
        <v>64</v>
      </c>
    </row>
    <row r="37" spans="1:3">
      <c r="A37" t="str">
        <f>A$3&amp;TEXT(COUNTA(A$4:A36)+1,0)</f>
        <v>8.1.12</v>
      </c>
      <c r="B37" s="15" t="s">
        <v>69</v>
      </c>
    </row>
    <row r="38" spans="1:3">
      <c r="B38" s="15" t="s">
        <v>70</v>
      </c>
      <c r="C38" s="16" t="s">
        <v>64</v>
      </c>
    </row>
    <row r="40" spans="1:3">
      <c r="A40" t="str">
        <f>A$3&amp;TEXT(COUNTA(A$4:A39)+1,0)</f>
        <v>8.1.13</v>
      </c>
      <c r="B40" s="15" t="s">
        <v>45</v>
      </c>
    </row>
    <row r="41" spans="1:3" ht="180">
      <c r="B41" s="15" t="s">
        <v>53</v>
      </c>
      <c r="C41" s="16" t="s">
        <v>10</v>
      </c>
    </row>
    <row r="43" spans="1:3">
      <c r="A43" t="str">
        <f>A$3&amp;TEXT(COUNTA(A$4:A42)+1,0)</f>
        <v>8.1.14</v>
      </c>
      <c r="B43" s="15" t="s">
        <v>51</v>
      </c>
    </row>
    <row r="44" spans="1:3" ht="30">
      <c r="B44" s="15" t="s">
        <v>52</v>
      </c>
      <c r="C44" s="16" t="s">
        <v>10</v>
      </c>
    </row>
    <row r="46" spans="1:3">
      <c r="A46" t="str">
        <f>A$3&amp;TEXT(COUNTA(A$4:A45)+1,0)</f>
        <v>8.1.15</v>
      </c>
      <c r="B46" s="15" t="s">
        <v>48</v>
      </c>
    </row>
    <row r="47" spans="1:3" ht="165">
      <c r="B47" s="15" t="s">
        <v>23</v>
      </c>
      <c r="C47" s="16" t="s">
        <v>10</v>
      </c>
    </row>
    <row r="49" spans="1:6">
      <c r="A49" t="str">
        <f>A$3&amp;TEXT(COUNTA(A$4:A48)+1,0)</f>
        <v>8.1.16</v>
      </c>
      <c r="B49" s="15" t="s">
        <v>165</v>
      </c>
    </row>
    <row r="50" spans="1:6" ht="150">
      <c r="B50" s="15" t="s">
        <v>166</v>
      </c>
      <c r="C50" s="16" t="s">
        <v>10</v>
      </c>
    </row>
    <row r="52" spans="1:6">
      <c r="A52" s="14"/>
      <c r="B52" s="8" t="str">
        <f>B3&amp;" UKUPNO:"</f>
        <v>OPREMA VIDEO SUSTAVA I KOMUNIKACIJSKA OPREMA UKUPNO:</v>
      </c>
      <c r="C52" s="9"/>
      <c r="D52" s="10"/>
      <c r="E52" s="11"/>
      <c r="F52" s="11"/>
    </row>
    <row r="54" spans="1:6">
      <c r="A54" s="14" t="str">
        <f>A2&amp;"2."</f>
        <v>8.2.</v>
      </c>
      <c r="B54" s="8" t="s">
        <v>24</v>
      </c>
      <c r="C54" s="9"/>
      <c r="D54" s="10"/>
      <c r="E54" s="11"/>
      <c r="F54" s="11"/>
    </row>
    <row r="55" spans="1:6">
      <c r="A55" t="str">
        <f>A54&amp;"1"</f>
        <v>8.2.1</v>
      </c>
      <c r="B55" t="s">
        <v>54</v>
      </c>
    </row>
    <row r="56" spans="1:6" ht="30">
      <c r="B56" s="15" t="s">
        <v>55</v>
      </c>
      <c r="C56" s="16" t="s">
        <v>10</v>
      </c>
    </row>
    <row r="57" spans="1:6">
      <c r="B57" s="15"/>
    </row>
    <row r="58" spans="1:6">
      <c r="A58" t="str">
        <f>A$54&amp;TEXT(COUNTA(A$55:A57)+1,0)</f>
        <v>8.2.2</v>
      </c>
      <c r="B58" t="s">
        <v>56</v>
      </c>
    </row>
    <row r="59" spans="1:6" ht="30">
      <c r="B59" s="15" t="s">
        <v>57</v>
      </c>
      <c r="C59" s="16" t="s">
        <v>10</v>
      </c>
    </row>
    <row r="60" spans="1:6">
      <c r="B60" s="15"/>
    </row>
    <row r="61" spans="1:6">
      <c r="A61" t="str">
        <f>A$54&amp;TEXT(COUNTA(A$55:A60)+1,0)</f>
        <v>8.2.3</v>
      </c>
      <c r="B61" t="s">
        <v>58</v>
      </c>
    </row>
    <row r="62" spans="1:6" ht="45">
      <c r="B62" s="15" t="s">
        <v>59</v>
      </c>
      <c r="C62" s="16" t="s">
        <v>10</v>
      </c>
    </row>
    <row r="64" spans="1:6">
      <c r="A64" t="str">
        <f>A$54&amp;TEXT(COUNTA(A$55:A63)+1,0)</f>
        <v>8.2.4</v>
      </c>
      <c r="B64" s="15" t="s">
        <v>60</v>
      </c>
    </row>
    <row r="65" spans="1:3" ht="45">
      <c r="B65" s="15" t="s">
        <v>61</v>
      </c>
      <c r="C65" s="16" t="s">
        <v>10</v>
      </c>
    </row>
    <row r="66" spans="1:3">
      <c r="B66" s="15"/>
    </row>
    <row r="67" spans="1:3">
      <c r="A67" t="str">
        <f>A$54&amp;TEXT(COUNTA(A$55:A66)+1,0)</f>
        <v>8.2.5</v>
      </c>
      <c r="B67" s="15" t="s">
        <v>65</v>
      </c>
    </row>
    <row r="68" spans="1:3" ht="30">
      <c r="B68" s="15" t="s">
        <v>66</v>
      </c>
      <c r="C68" s="16" t="s">
        <v>10</v>
      </c>
    </row>
    <row r="69" spans="1:3">
      <c r="B69" s="15"/>
    </row>
    <row r="70" spans="1:3">
      <c r="A70" t="str">
        <f>A$54&amp;TEXT(COUNTA(A$55:A69)+1,0)</f>
        <v>8.2.6</v>
      </c>
      <c r="B70" s="15" t="s">
        <v>67</v>
      </c>
    </row>
    <row r="71" spans="1:3">
      <c r="B71" s="15" t="s">
        <v>68</v>
      </c>
      <c r="C71" s="16" t="s">
        <v>10</v>
      </c>
    </row>
    <row r="73" spans="1:3">
      <c r="A73" t="str">
        <f>A$54&amp;TEXT(COUNTA(A$55:A72)+1,0)</f>
        <v>8.2.7</v>
      </c>
      <c r="B73" s="23" t="str">
        <f>'jedinicne cijene'!$B$79</f>
        <v>Spajanje rampi</v>
      </c>
    </row>
    <row r="74" spans="1:3">
      <c r="B74" s="23" t="str">
        <f>'jedinicne cijene'!$B$80</f>
        <v>Uvlačenje kabela i spajanje na upravljački modul rampe</v>
      </c>
      <c r="C74" s="16" t="s">
        <v>10</v>
      </c>
    </row>
    <row r="76" spans="1:3">
      <c r="A76" t="str">
        <f>A$54&amp;TEXT(COUNTA(A$55:A75)+1,0)</f>
        <v>8.2.8</v>
      </c>
      <c r="B76" s="15" t="s">
        <v>71</v>
      </c>
    </row>
    <row r="77" spans="1:3">
      <c r="B77" s="15" t="s">
        <v>72</v>
      </c>
      <c r="C77" s="16" t="s">
        <v>64</v>
      </c>
    </row>
    <row r="79" spans="1:3">
      <c r="A79" t="str">
        <f>A$54&amp;TEXT(COUNTA(A$55:A78)+1,0)</f>
        <v>8.2.9</v>
      </c>
      <c r="B79" s="15" t="s">
        <v>169</v>
      </c>
    </row>
    <row r="80" spans="1:3" ht="30">
      <c r="B80" s="15" t="s">
        <v>170</v>
      </c>
      <c r="C80" s="16" t="s">
        <v>10</v>
      </c>
    </row>
    <row r="82" spans="1:6">
      <c r="A82" t="str">
        <f>A$54&amp;TEXT(COUNTA(A$55:A81)+1,0)</f>
        <v>8.2.10</v>
      </c>
      <c r="B82" s="15" t="s">
        <v>73</v>
      </c>
    </row>
    <row r="83" spans="1:6" ht="30">
      <c r="B83" s="15" t="s">
        <v>74</v>
      </c>
      <c r="C83" s="16" t="s">
        <v>10</v>
      </c>
    </row>
    <row r="85" spans="1:6">
      <c r="A85" t="str">
        <f>A$54&amp;TEXT(COUNTA(A$55:A84)+1,0)</f>
        <v>8.2.11</v>
      </c>
      <c r="B85" s="15" t="s">
        <v>75</v>
      </c>
    </row>
    <row r="86" spans="1:6" ht="30">
      <c r="B86" s="15" t="s">
        <v>76</v>
      </c>
      <c r="C86" s="16" t="s">
        <v>10</v>
      </c>
    </row>
    <row r="87" spans="1:6">
      <c r="A87" t="s">
        <v>203</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8.3.</v>
      </c>
      <c r="B92" s="8" t="s">
        <v>25</v>
      </c>
      <c r="C92" s="9"/>
      <c r="D92" s="10"/>
      <c r="E92" s="11"/>
      <c r="F92" s="11"/>
    </row>
    <row r="93" spans="1:6">
      <c r="A93" t="str">
        <f>A92&amp;"1"</f>
        <v>8.3.1</v>
      </c>
      <c r="B93" t="s">
        <v>27</v>
      </c>
    </row>
    <row r="94" spans="1:6" ht="90">
      <c r="B94" s="15" t="s">
        <v>28</v>
      </c>
      <c r="C94" s="16" t="s">
        <v>29</v>
      </c>
    </row>
    <row r="95" spans="1:6">
      <c r="B95" s="15"/>
    </row>
    <row r="96" spans="1:6">
      <c r="A96" t="str">
        <f>A$92&amp;TEXT(COUNTA(A$93:A95)+1,0)</f>
        <v>8.3.2</v>
      </c>
      <c r="B96" t="s">
        <v>30</v>
      </c>
    </row>
    <row r="97" spans="1:3" ht="60">
      <c r="B97" s="15" t="s">
        <v>31</v>
      </c>
      <c r="C97" s="16" t="s">
        <v>29</v>
      </c>
    </row>
    <row r="98" spans="1:3">
      <c r="B98" s="15"/>
    </row>
    <row r="99" spans="1:3">
      <c r="A99" t="str">
        <f>A$92&amp;TEXT(COUNTA(A$93:A98)+1,0)</f>
        <v>8.3.3</v>
      </c>
      <c r="B99" t="s">
        <v>35</v>
      </c>
    </row>
    <row r="100" spans="1:3" ht="75">
      <c r="B100" s="15" t="s">
        <v>36</v>
      </c>
      <c r="C100" s="16" t="s">
        <v>29</v>
      </c>
    </row>
    <row r="101" spans="1:3">
      <c r="B101" s="15"/>
    </row>
    <row r="102" spans="1:3">
      <c r="A102" t="str">
        <f>A$92&amp;TEXT(COUNTA(A$93:A101)+1,0)</f>
        <v>8.3.4</v>
      </c>
      <c r="B102" s="15" t="s">
        <v>37</v>
      </c>
    </row>
    <row r="103" spans="1:3" ht="60">
      <c r="B103" s="15" t="s">
        <v>38</v>
      </c>
      <c r="C103" s="16" t="s">
        <v>29</v>
      </c>
    </row>
    <row r="104" spans="1:3">
      <c r="B104" s="15"/>
    </row>
    <row r="105" spans="1:3">
      <c r="A105" t="str">
        <f>A$92&amp;TEXT(COUNTA(A$93:A104)+1,0)</f>
        <v>8.3.5</v>
      </c>
      <c r="B105" t="s">
        <v>32</v>
      </c>
    </row>
    <row r="106" spans="1:3" ht="30">
      <c r="B106" s="15" t="s">
        <v>33</v>
      </c>
      <c r="C106" s="16" t="s">
        <v>34</v>
      </c>
    </row>
    <row r="108" spans="1:3">
      <c r="A108" t="str">
        <f>A$92&amp;TEXT(COUNTA(A$93:A107)+1,0)</f>
        <v>8.3.6</v>
      </c>
      <c r="B108" t="s">
        <v>39</v>
      </c>
    </row>
    <row r="109" spans="1:3" ht="30">
      <c r="B109" s="15" t="s">
        <v>40</v>
      </c>
      <c r="C109" s="16" t="s">
        <v>34</v>
      </c>
    </row>
    <row r="111" spans="1:3">
      <c r="A111" t="str">
        <f>A$92&amp;TEXT(COUNTA(A$93:A110)+1,0)</f>
        <v>8.3.7</v>
      </c>
      <c r="B111" s="15" t="s">
        <v>41</v>
      </c>
    </row>
    <row r="112" spans="1:3" ht="30">
      <c r="B112" s="15" t="s">
        <v>42</v>
      </c>
      <c r="C112" s="16" t="s">
        <v>34</v>
      </c>
    </row>
    <row r="113" spans="1:6">
      <c r="B113" s="15"/>
    </row>
    <row r="114" spans="1:6">
      <c r="A114" t="str">
        <f>A$92&amp;TEXT(COUNTA(A$93:A113)+1,0)</f>
        <v>8.3.8</v>
      </c>
      <c r="B114" s="15" t="s">
        <v>43</v>
      </c>
    </row>
    <row r="115" spans="1:6" ht="19.5" customHeight="1">
      <c r="B115" s="15" t="s">
        <v>44</v>
      </c>
      <c r="C115" s="16" t="s">
        <v>29</v>
      </c>
    </row>
    <row r="117" spans="1:6">
      <c r="A117" t="str">
        <f>A$92&amp;TEXT(COUNTA(A$93:A116)+1,0)</f>
        <v>8.3.9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SVETI ROK - PRIVOZ SPLIT SVEUKUPNO:</v>
      </c>
      <c r="C122" s="5"/>
      <c r="D122" s="6"/>
      <c r="E122" s="7"/>
      <c r="F122" s="7"/>
    </row>
  </sheetData>
  <pageMargins left="0.98425196850393704" right="0.39370078740157483" top="0.39370078740157483" bottom="0.39370078740157483" header="0" footer="0"/>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122"/>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93</v>
      </c>
      <c r="B2" s="4" t="s">
        <v>94</v>
      </c>
      <c r="C2" s="5"/>
      <c r="D2" s="6"/>
      <c r="E2" s="7"/>
      <c r="F2" s="7"/>
    </row>
    <row r="3" spans="1:6">
      <c r="A3" s="14" t="str">
        <f>A2&amp;"1."</f>
        <v>9.1.</v>
      </c>
      <c r="B3" s="8" t="s">
        <v>6</v>
      </c>
      <c r="C3" s="9"/>
      <c r="D3" s="10"/>
      <c r="E3" s="11"/>
      <c r="F3" s="11"/>
    </row>
    <row r="4" spans="1:6">
      <c r="A4" t="str">
        <f>A3&amp;"1"</f>
        <v>9.1.1</v>
      </c>
      <c r="B4" t="s">
        <v>8</v>
      </c>
    </row>
    <row r="5" spans="1:6" ht="150">
      <c r="B5" s="15" t="s">
        <v>176</v>
      </c>
      <c r="C5" s="16" t="s">
        <v>10</v>
      </c>
    </row>
    <row r="6" spans="1:6">
      <c r="B6" s="15"/>
    </row>
    <row r="7" spans="1:6">
      <c r="A7" t="str">
        <f>A$3&amp;TEXT(COUNTA(A$4:A6)+1,0)</f>
        <v>9.1.2</v>
      </c>
      <c r="B7" t="s">
        <v>11</v>
      </c>
    </row>
    <row r="8" spans="1:6" ht="165">
      <c r="B8" s="15" t="s">
        <v>12</v>
      </c>
      <c r="C8" s="16" t="s">
        <v>10</v>
      </c>
    </row>
    <row r="9" spans="1:6">
      <c r="B9" s="15"/>
    </row>
    <row r="10" spans="1:6">
      <c r="A10" t="str">
        <f>A$3&amp;TEXT(COUNTA(A$4:A9)+1,0)</f>
        <v>9.1.3</v>
      </c>
      <c r="B10" t="s">
        <v>13</v>
      </c>
    </row>
    <row r="11" spans="1:6" ht="165">
      <c r="B11" s="15" t="s">
        <v>14</v>
      </c>
      <c r="C11" s="16" t="s">
        <v>10</v>
      </c>
    </row>
    <row r="13" spans="1:6">
      <c r="A13" t="str">
        <f>A$3&amp;TEXT(COUNTA(A$4:A12)+1,0)</f>
        <v>9.1.4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9.1.5</v>
      </c>
      <c r="B16" s="15" t="s">
        <v>15</v>
      </c>
    </row>
    <row r="17" spans="1:3" ht="155.25" customHeight="1">
      <c r="B17" s="15" t="s">
        <v>16</v>
      </c>
      <c r="C17" s="16" t="s">
        <v>10</v>
      </c>
    </row>
    <row r="18" spans="1:3">
      <c r="B18" s="15"/>
    </row>
    <row r="19" spans="1:3">
      <c r="A19" t="str">
        <f>A$3&amp;TEXT(COUNTA(A$4:A18)+1,0)</f>
        <v>9.1.6</v>
      </c>
      <c r="B19" s="15" t="s">
        <v>46</v>
      </c>
    </row>
    <row r="20" spans="1:3" ht="124.5" customHeight="1">
      <c r="B20" s="15" t="s">
        <v>47</v>
      </c>
      <c r="C20" s="16" t="s">
        <v>10</v>
      </c>
    </row>
    <row r="22" spans="1:3">
      <c r="A22" t="str">
        <f>A$3&amp;TEXT(COUNTA(A$4:A21)+1,0)</f>
        <v>9.1.7</v>
      </c>
      <c r="B22" s="15" t="s">
        <v>17</v>
      </c>
    </row>
    <row r="23" spans="1:3" ht="45">
      <c r="B23" s="15" t="s">
        <v>18</v>
      </c>
      <c r="C23" s="16" t="s">
        <v>10</v>
      </c>
    </row>
    <row r="25" spans="1:3">
      <c r="A25" t="str">
        <f>A$3&amp;TEXT(COUNTA(A$4:A24)+1,0)</f>
        <v>9.1.8</v>
      </c>
      <c r="B25" s="15" t="s">
        <v>19</v>
      </c>
    </row>
    <row r="26" spans="1:3" ht="60">
      <c r="B26" s="15" t="s">
        <v>20</v>
      </c>
      <c r="C26" s="16" t="s">
        <v>10</v>
      </c>
    </row>
    <row r="28" spans="1:3">
      <c r="A28" t="str">
        <f>A$3&amp;TEXT(COUNTA(A$4:A27)+1,0)</f>
        <v>9.1.9</v>
      </c>
      <c r="B28" s="15" t="s">
        <v>21</v>
      </c>
    </row>
    <row r="29" spans="1:3" ht="30">
      <c r="B29" s="15" t="s">
        <v>22</v>
      </c>
      <c r="C29" s="16" t="s">
        <v>64</v>
      </c>
    </row>
    <row r="31" spans="1:3">
      <c r="A31" t="str">
        <f>A$3&amp;TEXT(COUNTA(A$4:A30)+1,0)</f>
        <v>9.1.10</v>
      </c>
      <c r="B31" s="15" t="s">
        <v>62</v>
      </c>
    </row>
    <row r="32" spans="1:3" ht="30">
      <c r="B32" s="15" t="s">
        <v>63</v>
      </c>
      <c r="C32" s="16" t="s">
        <v>64</v>
      </c>
    </row>
    <row r="34" spans="1:3">
      <c r="A34" t="str">
        <f>A$3&amp;TEXT(COUNTA(A$4:A33)+1,0)</f>
        <v>9.1.11</v>
      </c>
      <c r="B34" s="15" t="s">
        <v>155</v>
      </c>
    </row>
    <row r="35" spans="1:3" ht="30">
      <c r="B35" s="15" t="s">
        <v>156</v>
      </c>
      <c r="C35" s="16" t="s">
        <v>64</v>
      </c>
    </row>
    <row r="37" spans="1:3">
      <c r="A37" t="str">
        <f>A$3&amp;TEXT(COUNTA(A$4:A36)+1,0)</f>
        <v>9.1.12</v>
      </c>
      <c r="B37" s="15" t="s">
        <v>69</v>
      </c>
    </row>
    <row r="38" spans="1:3">
      <c r="B38" s="15" t="s">
        <v>70</v>
      </c>
      <c r="C38" s="16" t="s">
        <v>64</v>
      </c>
    </row>
    <row r="40" spans="1:3">
      <c r="A40" t="str">
        <f>A$3&amp;TEXT(COUNTA(A$4:A39)+1,0)</f>
        <v>9.1.13</v>
      </c>
      <c r="B40" s="15" t="s">
        <v>45</v>
      </c>
    </row>
    <row r="41" spans="1:3" ht="180">
      <c r="B41" s="15" t="s">
        <v>53</v>
      </c>
      <c r="C41" s="16" t="s">
        <v>10</v>
      </c>
    </row>
    <row r="43" spans="1:3">
      <c r="A43" t="str">
        <f>A$3&amp;TEXT(COUNTA(A$4:A42)+1,0)</f>
        <v>9.1.14</v>
      </c>
      <c r="B43" s="15" t="s">
        <v>51</v>
      </c>
    </row>
    <row r="44" spans="1:3" ht="30">
      <c r="B44" s="15" t="s">
        <v>52</v>
      </c>
      <c r="C44" s="16" t="s">
        <v>10</v>
      </c>
    </row>
    <row r="46" spans="1:3">
      <c r="A46" t="str">
        <f>A$3&amp;TEXT(COUNTA(A$4:A45)+1,0)</f>
        <v>9.1.15</v>
      </c>
      <c r="B46" s="15" t="s">
        <v>48</v>
      </c>
    </row>
    <row r="47" spans="1:3" ht="165">
      <c r="B47" s="15" t="s">
        <v>23</v>
      </c>
      <c r="C47" s="16" t="s">
        <v>10</v>
      </c>
    </row>
    <row r="49" spans="1:6">
      <c r="A49" t="str">
        <f>A$3&amp;TEXT(COUNTA(A$4:A48)+1,0)</f>
        <v>9.1.16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9.2.</v>
      </c>
      <c r="B54" s="8" t="s">
        <v>24</v>
      </c>
      <c r="C54" s="9"/>
      <c r="D54" s="10"/>
      <c r="E54" s="11"/>
      <c r="F54" s="11"/>
    </row>
    <row r="55" spans="1:6">
      <c r="A55" t="str">
        <f>A54&amp;"1"</f>
        <v>9.2.1</v>
      </c>
      <c r="B55" t="s">
        <v>54</v>
      </c>
    </row>
    <row r="56" spans="1:6" ht="30">
      <c r="B56" s="15" t="s">
        <v>55</v>
      </c>
      <c r="C56" s="16" t="s">
        <v>10</v>
      </c>
    </row>
    <row r="57" spans="1:6">
      <c r="B57" s="15"/>
    </row>
    <row r="58" spans="1:6">
      <c r="A58" t="str">
        <f>A$54&amp;TEXT(COUNTA(A$55:A57)+1,0)</f>
        <v>9.2.2</v>
      </c>
      <c r="B58" t="s">
        <v>56</v>
      </c>
    </row>
    <row r="59" spans="1:6" ht="30">
      <c r="B59" s="15" t="s">
        <v>57</v>
      </c>
      <c r="C59" s="16" t="s">
        <v>10</v>
      </c>
    </row>
    <row r="60" spans="1:6">
      <c r="B60" s="15"/>
    </row>
    <row r="61" spans="1:6">
      <c r="A61" t="str">
        <f>A$54&amp;TEXT(COUNTA(A$55:A60)+1,0)</f>
        <v>9.2.3</v>
      </c>
      <c r="B61" t="s">
        <v>58</v>
      </c>
    </row>
    <row r="62" spans="1:6" ht="45">
      <c r="B62" s="15" t="s">
        <v>59</v>
      </c>
      <c r="C62" s="16" t="s">
        <v>10</v>
      </c>
    </row>
    <row r="64" spans="1:6">
      <c r="A64" t="str">
        <f>A$54&amp;TEXT(COUNTA(A$55:A63)+1,0)</f>
        <v>9.2.4</v>
      </c>
      <c r="B64" s="15" t="s">
        <v>60</v>
      </c>
    </row>
    <row r="65" spans="1:3" ht="45">
      <c r="B65" s="15" t="s">
        <v>61</v>
      </c>
      <c r="C65" s="16" t="s">
        <v>10</v>
      </c>
    </row>
    <row r="66" spans="1:3">
      <c r="B66" s="15"/>
    </row>
    <row r="67" spans="1:3">
      <c r="A67" t="str">
        <f>A$54&amp;TEXT(COUNTA(A$55:A66)+1,0)</f>
        <v>9.2.5</v>
      </c>
      <c r="B67" s="15" t="s">
        <v>65</v>
      </c>
    </row>
    <row r="68" spans="1:3" ht="30">
      <c r="B68" s="15" t="s">
        <v>66</v>
      </c>
      <c r="C68" s="16" t="s">
        <v>10</v>
      </c>
    </row>
    <row r="69" spans="1:3">
      <c r="B69" s="15"/>
    </row>
    <row r="70" spans="1:3">
      <c r="A70" t="str">
        <f>A$54&amp;TEXT(COUNTA(A$55:A69)+1,0)</f>
        <v>9.2.6</v>
      </c>
      <c r="B70" s="15" t="s">
        <v>67</v>
      </c>
    </row>
    <row r="71" spans="1:3">
      <c r="B71" s="15" t="s">
        <v>68</v>
      </c>
      <c r="C71" s="16" t="s">
        <v>10</v>
      </c>
    </row>
    <row r="73" spans="1:3">
      <c r="A73" t="str">
        <f>A$54&amp;TEXT(COUNTA(A$55:A72)+1,0)</f>
        <v>9.2.7</v>
      </c>
      <c r="B73" s="23" t="str">
        <f>'jedinicne cijene'!$B$79</f>
        <v>Spajanje rampi</v>
      </c>
    </row>
    <row r="74" spans="1:3">
      <c r="B74" s="23" t="str">
        <f>'jedinicne cijene'!$B$80</f>
        <v>Uvlačenje kabela i spajanje na upravljački modul rampe</v>
      </c>
      <c r="C74" s="16" t="s">
        <v>10</v>
      </c>
    </row>
    <row r="76" spans="1:3">
      <c r="A76" t="str">
        <f>A$54&amp;TEXT(COUNTA(A$55:A75)+1,0)</f>
        <v>9.2.8</v>
      </c>
      <c r="B76" s="15" t="s">
        <v>71</v>
      </c>
    </row>
    <row r="77" spans="1:3">
      <c r="B77" s="15" t="s">
        <v>72</v>
      </c>
      <c r="C77" s="16" t="s">
        <v>64</v>
      </c>
    </row>
    <row r="79" spans="1:3">
      <c r="A79" t="str">
        <f>A$54&amp;TEXT(COUNTA(A$55:A78)+1,0)</f>
        <v>9.2.9</v>
      </c>
      <c r="B79" s="15" t="s">
        <v>167</v>
      </c>
    </row>
    <row r="80" spans="1:3" ht="30">
      <c r="B80" s="15" t="s">
        <v>168</v>
      </c>
      <c r="C80" s="16" t="s">
        <v>10</v>
      </c>
    </row>
    <row r="82" spans="1:6">
      <c r="A82" t="str">
        <f>A$54&amp;TEXT(COUNTA(A$55:A81)+1,0)</f>
        <v>9.2.10</v>
      </c>
      <c r="B82" s="15" t="s">
        <v>73</v>
      </c>
    </row>
    <row r="83" spans="1:6" ht="30">
      <c r="B83" s="15" t="s">
        <v>74</v>
      </c>
      <c r="C83" s="16" t="s">
        <v>10</v>
      </c>
    </row>
    <row r="85" spans="1:6">
      <c r="A85" t="str">
        <f>A$54&amp;TEXT(COUNTA(A$55:A84)+1,0)</f>
        <v>9.2.11</v>
      </c>
      <c r="B85" s="15" t="s">
        <v>75</v>
      </c>
    </row>
    <row r="86" spans="1:6" ht="30">
      <c r="B86" s="15" t="s">
        <v>76</v>
      </c>
      <c r="C86" s="16" t="s">
        <v>10</v>
      </c>
    </row>
    <row r="87" spans="1:6">
      <c r="A87" t="s">
        <v>204</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9.3.</v>
      </c>
      <c r="B92" s="8" t="s">
        <v>25</v>
      </c>
      <c r="C92" s="9"/>
      <c r="D92" s="10"/>
      <c r="E92" s="11"/>
      <c r="F92" s="11"/>
    </row>
    <row r="93" spans="1:6">
      <c r="A93" t="str">
        <f>A92&amp;"1"</f>
        <v>9.3.1</v>
      </c>
      <c r="B93" t="s">
        <v>27</v>
      </c>
    </row>
    <row r="94" spans="1:6" ht="90">
      <c r="B94" s="15" t="s">
        <v>28</v>
      </c>
      <c r="C94" s="16" t="s">
        <v>29</v>
      </c>
    </row>
    <row r="95" spans="1:6">
      <c r="B95" s="15"/>
    </row>
    <row r="96" spans="1:6">
      <c r="A96" t="str">
        <f>A$92&amp;TEXT(COUNTA(A$93:A95)+1,0)</f>
        <v>9.3.2</v>
      </c>
      <c r="B96" t="s">
        <v>30</v>
      </c>
    </row>
    <row r="97" spans="1:3" ht="60">
      <c r="B97" s="15" t="s">
        <v>31</v>
      </c>
      <c r="C97" s="16" t="s">
        <v>29</v>
      </c>
    </row>
    <row r="98" spans="1:3">
      <c r="B98" s="15"/>
    </row>
    <row r="99" spans="1:3">
      <c r="A99" t="str">
        <f>A$92&amp;TEXT(COUNTA(A$93:A98)+1,0)</f>
        <v>9.3.3</v>
      </c>
      <c r="B99" t="s">
        <v>35</v>
      </c>
    </row>
    <row r="100" spans="1:3" ht="75">
      <c r="B100" s="15" t="s">
        <v>36</v>
      </c>
      <c r="C100" s="16" t="s">
        <v>29</v>
      </c>
    </row>
    <row r="101" spans="1:3">
      <c r="B101" s="15"/>
    </row>
    <row r="102" spans="1:3">
      <c r="A102" t="str">
        <f>A$92&amp;TEXT(COUNTA(A$93:A101)+1,0)</f>
        <v>9.3.4</v>
      </c>
      <c r="B102" s="15" t="s">
        <v>37</v>
      </c>
    </row>
    <row r="103" spans="1:3" ht="60">
      <c r="B103" s="15" t="s">
        <v>38</v>
      </c>
      <c r="C103" s="16" t="s">
        <v>29</v>
      </c>
    </row>
    <row r="104" spans="1:3">
      <c r="B104" s="15"/>
    </row>
    <row r="105" spans="1:3">
      <c r="A105" t="str">
        <f>A$92&amp;TEXT(COUNTA(A$93:A104)+1,0)</f>
        <v>9.3.5</v>
      </c>
      <c r="B105" t="s">
        <v>32</v>
      </c>
    </row>
    <row r="106" spans="1:3" ht="30">
      <c r="B106" s="15" t="s">
        <v>33</v>
      </c>
      <c r="C106" s="16" t="s">
        <v>34</v>
      </c>
    </row>
    <row r="108" spans="1:3">
      <c r="A108" t="str">
        <f>A$92&amp;TEXT(COUNTA(A$93:A107)+1,0)</f>
        <v>9.3.6</v>
      </c>
      <c r="B108" t="s">
        <v>39</v>
      </c>
    </row>
    <row r="109" spans="1:3" ht="30">
      <c r="B109" s="15" t="s">
        <v>40</v>
      </c>
      <c r="C109" s="16" t="s">
        <v>34</v>
      </c>
    </row>
    <row r="111" spans="1:3">
      <c r="A111" t="str">
        <f>A$92&amp;TEXT(COUNTA(A$93:A110)+1,0)</f>
        <v>9.3.7</v>
      </c>
      <c r="B111" s="15" t="s">
        <v>41</v>
      </c>
    </row>
    <row r="112" spans="1:3" ht="30">
      <c r="B112" s="15" t="s">
        <v>42</v>
      </c>
      <c r="C112" s="16" t="s">
        <v>34</v>
      </c>
    </row>
    <row r="113" spans="1:6">
      <c r="B113" s="15"/>
    </row>
    <row r="114" spans="1:6">
      <c r="A114" t="str">
        <f>A$92&amp;TEXT(COUNTA(A$93:A113)+1,0)</f>
        <v>9.3.8</v>
      </c>
      <c r="B114" s="15" t="s">
        <v>43</v>
      </c>
    </row>
    <row r="115" spans="1:6" ht="19.5" customHeight="1">
      <c r="B115" s="15" t="s">
        <v>44</v>
      </c>
      <c r="C115" s="16" t="s">
        <v>29</v>
      </c>
    </row>
    <row r="117" spans="1:6">
      <c r="A117" t="str">
        <f>A$92&amp;TEXT(COUNTA(A$93:A116)+1,0)</f>
        <v>9.3.9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LEDENIK - PRIVOZ ZAGREB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22"/>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95</v>
      </c>
      <c r="B2" s="4" t="s">
        <v>96</v>
      </c>
      <c r="C2" s="5"/>
      <c r="D2" s="6"/>
      <c r="E2" s="7"/>
      <c r="F2" s="7"/>
    </row>
    <row r="3" spans="1:6">
      <c r="A3" s="14" t="str">
        <f>A2&amp;"1."</f>
        <v>10.1.</v>
      </c>
      <c r="B3" s="8" t="s">
        <v>6</v>
      </c>
      <c r="C3" s="9"/>
      <c r="D3" s="10"/>
      <c r="E3" s="11"/>
      <c r="F3" s="11"/>
    </row>
    <row r="4" spans="1:6">
      <c r="A4" t="str">
        <f>A3&amp;"1"</f>
        <v>10.1.1</v>
      </c>
      <c r="B4" t="s">
        <v>8</v>
      </c>
    </row>
    <row r="5" spans="1:6" ht="150">
      <c r="B5" s="15" t="s">
        <v>176</v>
      </c>
      <c r="C5" s="16" t="s">
        <v>10</v>
      </c>
    </row>
    <row r="6" spans="1:6">
      <c r="B6" s="15"/>
    </row>
    <row r="7" spans="1:6">
      <c r="A7" t="str">
        <f>A$3&amp;TEXT(COUNTA(A$4:A6)+1,0)</f>
        <v>10.1.2</v>
      </c>
      <c r="B7" t="s">
        <v>11</v>
      </c>
    </row>
    <row r="8" spans="1:6" ht="165">
      <c r="B8" s="15" t="s">
        <v>12</v>
      </c>
      <c r="C8" s="16" t="s">
        <v>10</v>
      </c>
    </row>
    <row r="9" spans="1:6">
      <c r="B9" s="15"/>
    </row>
    <row r="10" spans="1:6">
      <c r="A10" t="str">
        <f>A$3&amp;TEXT(COUNTA(A$4:A9)+1,0)</f>
        <v>10.1.3</v>
      </c>
      <c r="B10" t="s">
        <v>13</v>
      </c>
    </row>
    <row r="11" spans="1:6" ht="165">
      <c r="B11" s="15" t="s">
        <v>14</v>
      </c>
      <c r="C11" s="16" t="s">
        <v>10</v>
      </c>
    </row>
    <row r="13" spans="1:6">
      <c r="A13" t="str">
        <f>A$3&amp;TEXT(COUNTA(A$4:A12)+1,0)</f>
        <v>10.1.4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10.1.5</v>
      </c>
      <c r="B16" s="15" t="s">
        <v>15</v>
      </c>
    </row>
    <row r="17" spans="1:3" ht="155.25" customHeight="1">
      <c r="B17" s="15" t="s">
        <v>16</v>
      </c>
      <c r="C17" s="16" t="s">
        <v>10</v>
      </c>
    </row>
    <row r="18" spans="1:3">
      <c r="B18" s="15"/>
    </row>
    <row r="19" spans="1:3">
      <c r="A19" t="str">
        <f>A$3&amp;TEXT(COUNTA(A$4:A18)+1,0)</f>
        <v>10.1.6</v>
      </c>
      <c r="B19" s="15" t="s">
        <v>46</v>
      </c>
    </row>
    <row r="20" spans="1:3" ht="124.5" customHeight="1">
      <c r="B20" s="15" t="s">
        <v>47</v>
      </c>
      <c r="C20" s="16" t="s">
        <v>10</v>
      </c>
    </row>
    <row r="22" spans="1:3">
      <c r="A22" t="str">
        <f>A$3&amp;TEXT(COUNTA(A$4:A21)+1,0)</f>
        <v>10.1.7</v>
      </c>
      <c r="B22" s="15" t="s">
        <v>17</v>
      </c>
    </row>
    <row r="23" spans="1:3" ht="45">
      <c r="B23" s="15" t="s">
        <v>18</v>
      </c>
      <c r="C23" s="16" t="s">
        <v>10</v>
      </c>
    </row>
    <row r="25" spans="1:3">
      <c r="A25" t="str">
        <f>A$3&amp;TEXT(COUNTA(A$4:A24)+1,0)</f>
        <v>10.1.8</v>
      </c>
      <c r="B25" s="15" t="s">
        <v>19</v>
      </c>
    </row>
    <row r="26" spans="1:3" ht="60">
      <c r="B26" s="15" t="s">
        <v>20</v>
      </c>
      <c r="C26" s="16" t="s">
        <v>10</v>
      </c>
    </row>
    <row r="28" spans="1:3">
      <c r="A28" t="str">
        <f>A$3&amp;TEXT(COUNTA(A$4:A27)+1,0)</f>
        <v>10.1.9</v>
      </c>
      <c r="B28" s="15" t="s">
        <v>21</v>
      </c>
    </row>
    <row r="29" spans="1:3" ht="30">
      <c r="B29" s="15" t="s">
        <v>22</v>
      </c>
      <c r="C29" s="16" t="s">
        <v>64</v>
      </c>
    </row>
    <row r="31" spans="1:3">
      <c r="A31" t="str">
        <f>A$3&amp;TEXT(COUNTA(A$4:A30)+1,0)</f>
        <v>10.1.10</v>
      </c>
      <c r="B31" s="15" t="s">
        <v>62</v>
      </c>
    </row>
    <row r="32" spans="1:3" ht="30">
      <c r="B32" s="15" t="s">
        <v>63</v>
      </c>
      <c r="C32" s="16" t="s">
        <v>64</v>
      </c>
    </row>
    <row r="34" spans="1:3">
      <c r="A34" t="str">
        <f>A$3&amp;TEXT(COUNTA(A$4:A33)+1,0)</f>
        <v>10.1.11</v>
      </c>
      <c r="B34" s="15" t="s">
        <v>155</v>
      </c>
    </row>
    <row r="35" spans="1:3" ht="30">
      <c r="B35" s="15" t="s">
        <v>156</v>
      </c>
      <c r="C35" s="16" t="s">
        <v>64</v>
      </c>
    </row>
    <row r="37" spans="1:3">
      <c r="A37" t="str">
        <f>A$3&amp;TEXT(COUNTA(A$4:A36)+1,0)</f>
        <v>10.1.12</v>
      </c>
      <c r="B37" s="15" t="s">
        <v>69</v>
      </c>
    </row>
    <row r="38" spans="1:3">
      <c r="B38" s="15" t="s">
        <v>70</v>
      </c>
      <c r="C38" s="16" t="s">
        <v>64</v>
      </c>
    </row>
    <row r="40" spans="1:3">
      <c r="A40" t="str">
        <f>A$3&amp;TEXT(COUNTA(A$4:A39)+1,0)</f>
        <v>10.1.13</v>
      </c>
      <c r="B40" s="15" t="s">
        <v>45</v>
      </c>
    </row>
    <row r="41" spans="1:3" ht="180">
      <c r="B41" s="15" t="s">
        <v>53</v>
      </c>
      <c r="C41" s="16" t="s">
        <v>10</v>
      </c>
    </row>
    <row r="43" spans="1:3">
      <c r="A43" t="str">
        <f>A$3&amp;TEXT(COUNTA(A$4:A42)+1,0)</f>
        <v>10.1.14</v>
      </c>
      <c r="B43" s="15" t="s">
        <v>51</v>
      </c>
    </row>
    <row r="44" spans="1:3" ht="30">
      <c r="B44" s="15" t="s">
        <v>52</v>
      </c>
      <c r="C44" s="16" t="s">
        <v>10</v>
      </c>
    </row>
    <row r="46" spans="1:3">
      <c r="A46" t="str">
        <f>A$3&amp;TEXT(COUNTA(A$4:A45)+1,0)</f>
        <v>10.1.15</v>
      </c>
      <c r="B46" s="15" t="s">
        <v>48</v>
      </c>
    </row>
    <row r="47" spans="1:3" ht="165">
      <c r="B47" s="15" t="s">
        <v>23</v>
      </c>
      <c r="C47" s="16" t="s">
        <v>10</v>
      </c>
    </row>
    <row r="49" spans="1:6">
      <c r="A49" t="str">
        <f>A$3&amp;TEXT(COUNTA(A$4:A48)+1,0)</f>
        <v>10.1.16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10.2.</v>
      </c>
      <c r="B54" s="8" t="s">
        <v>24</v>
      </c>
      <c r="C54" s="9"/>
      <c r="D54" s="10"/>
      <c r="E54" s="11"/>
      <c r="F54" s="11"/>
    </row>
    <row r="55" spans="1:6">
      <c r="A55" t="str">
        <f>A54&amp;"1"</f>
        <v>10.2.1</v>
      </c>
      <c r="B55" t="s">
        <v>54</v>
      </c>
    </row>
    <row r="56" spans="1:6" ht="30">
      <c r="B56" s="15" t="s">
        <v>55</v>
      </c>
      <c r="C56" s="16" t="s">
        <v>10</v>
      </c>
    </row>
    <row r="57" spans="1:6">
      <c r="B57" s="15"/>
    </row>
    <row r="58" spans="1:6">
      <c r="A58" t="str">
        <f>A$54&amp;TEXT(COUNTA(A$55:A57)+1,0)</f>
        <v>10.2.2</v>
      </c>
      <c r="B58" t="s">
        <v>56</v>
      </c>
    </row>
    <row r="59" spans="1:6" ht="30">
      <c r="B59" s="15" t="s">
        <v>57</v>
      </c>
      <c r="C59" s="16" t="s">
        <v>10</v>
      </c>
    </row>
    <row r="60" spans="1:6">
      <c r="B60" s="15"/>
    </row>
    <row r="61" spans="1:6">
      <c r="A61" t="str">
        <f>A$54&amp;TEXT(COUNTA(A$55:A60)+1,0)</f>
        <v>10.2.3</v>
      </c>
      <c r="B61" t="s">
        <v>58</v>
      </c>
    </row>
    <row r="62" spans="1:6" ht="45">
      <c r="B62" s="15" t="s">
        <v>59</v>
      </c>
      <c r="C62" s="16" t="s">
        <v>10</v>
      </c>
    </row>
    <row r="64" spans="1:6">
      <c r="A64" t="str">
        <f>A$54&amp;TEXT(COUNTA(A$55:A63)+1,0)</f>
        <v>10.2.4</v>
      </c>
      <c r="B64" s="15" t="s">
        <v>60</v>
      </c>
    </row>
    <row r="65" spans="1:3" ht="45">
      <c r="B65" s="15" t="s">
        <v>61</v>
      </c>
      <c r="C65" s="16" t="s">
        <v>10</v>
      </c>
    </row>
    <row r="66" spans="1:3">
      <c r="B66" s="15"/>
    </row>
    <row r="67" spans="1:3">
      <c r="A67" t="str">
        <f>A$54&amp;TEXT(COUNTA(A$55:A66)+1,0)</f>
        <v>10.2.5</v>
      </c>
      <c r="B67" s="15" t="s">
        <v>65</v>
      </c>
    </row>
    <row r="68" spans="1:3" ht="30">
      <c r="B68" s="15" t="s">
        <v>66</v>
      </c>
      <c r="C68" s="16" t="s">
        <v>10</v>
      </c>
    </row>
    <row r="69" spans="1:3">
      <c r="B69" s="15"/>
    </row>
    <row r="70" spans="1:3">
      <c r="A70" t="str">
        <f>A$54&amp;TEXT(COUNTA(A$55:A69)+1,0)</f>
        <v>10.2.6</v>
      </c>
      <c r="B70" s="15" t="s">
        <v>67</v>
      </c>
    </row>
    <row r="71" spans="1:3">
      <c r="B71" s="15" t="s">
        <v>68</v>
      </c>
      <c r="C71" s="16" t="s">
        <v>10</v>
      </c>
    </row>
    <row r="73" spans="1:3">
      <c r="A73" t="str">
        <f>A$54&amp;TEXT(COUNTA(A$55:A72)+1,0)</f>
        <v>10.2.7</v>
      </c>
      <c r="B73" s="23" t="str">
        <f>'jedinicne cijene'!$B$79</f>
        <v>Spajanje rampi</v>
      </c>
    </row>
    <row r="74" spans="1:3">
      <c r="B74" s="23" t="str">
        <f>'jedinicne cijene'!$B$80</f>
        <v>Uvlačenje kabela i spajanje na upravljački modul rampe</v>
      </c>
      <c r="C74" s="16" t="s">
        <v>10</v>
      </c>
    </row>
    <row r="76" spans="1:3">
      <c r="A76" t="str">
        <f>A$54&amp;TEXT(COUNTA(A$55:A75)+1,0)</f>
        <v>10.2.8</v>
      </c>
      <c r="B76" s="15" t="s">
        <v>71</v>
      </c>
    </row>
    <row r="77" spans="1:3">
      <c r="B77" s="15" t="s">
        <v>72</v>
      </c>
      <c r="C77" s="16" t="s">
        <v>64</v>
      </c>
    </row>
    <row r="79" spans="1:3">
      <c r="A79" t="str">
        <f>A$54&amp;TEXT(COUNTA(A$55:A78)+1,0)</f>
        <v>10.2.9</v>
      </c>
      <c r="B79" s="15" t="s">
        <v>167</v>
      </c>
    </row>
    <row r="80" spans="1:3" ht="30">
      <c r="B80" s="15" t="s">
        <v>168</v>
      </c>
      <c r="C80" s="16" t="s">
        <v>10</v>
      </c>
    </row>
    <row r="82" spans="1:6">
      <c r="A82" t="str">
        <f>A$54&amp;TEXT(COUNTA(A$55:A81)+1,0)</f>
        <v>10.2.10</v>
      </c>
      <c r="B82" s="15" t="s">
        <v>73</v>
      </c>
    </row>
    <row r="83" spans="1:6" ht="30">
      <c r="B83" s="15" t="s">
        <v>74</v>
      </c>
      <c r="C83" s="16" t="s">
        <v>10</v>
      </c>
    </row>
    <row r="85" spans="1:6">
      <c r="A85" t="str">
        <f>A$54&amp;TEXT(COUNTA(A$55:A84)+1,0)</f>
        <v>10.2.11</v>
      </c>
      <c r="B85" s="15" t="s">
        <v>75</v>
      </c>
    </row>
    <row r="86" spans="1:6" ht="30">
      <c r="B86" s="15" t="s">
        <v>76</v>
      </c>
      <c r="C86" s="16" t="s">
        <v>10</v>
      </c>
    </row>
    <row r="87" spans="1:6">
      <c r="A87" t="s">
        <v>205</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10.3.</v>
      </c>
      <c r="B92" s="8" t="s">
        <v>25</v>
      </c>
      <c r="C92" s="9"/>
      <c r="D92" s="10"/>
      <c r="E92" s="11"/>
      <c r="F92" s="11"/>
    </row>
    <row r="93" spans="1:6">
      <c r="A93" t="str">
        <f>A92&amp;"1"</f>
        <v>10.3.1</v>
      </c>
      <c r="B93" t="s">
        <v>27</v>
      </c>
    </row>
    <row r="94" spans="1:6" ht="90">
      <c r="B94" s="15" t="s">
        <v>28</v>
      </c>
      <c r="C94" s="16" t="s">
        <v>29</v>
      </c>
    </row>
    <row r="95" spans="1:6">
      <c r="B95" s="15"/>
    </row>
    <row r="96" spans="1:6">
      <c r="A96" t="str">
        <f>A$92&amp;TEXT(COUNTA(A$93:A95)+1,0)</f>
        <v>10.3.2</v>
      </c>
      <c r="B96" t="s">
        <v>30</v>
      </c>
    </row>
    <row r="97" spans="1:3" ht="60">
      <c r="B97" s="15" t="s">
        <v>31</v>
      </c>
      <c r="C97" s="16" t="s">
        <v>29</v>
      </c>
    </row>
    <row r="98" spans="1:3">
      <c r="B98" s="15"/>
    </row>
    <row r="99" spans="1:3">
      <c r="A99" t="str">
        <f>A$92&amp;TEXT(COUNTA(A$93:A98)+1,0)</f>
        <v>10.3.3</v>
      </c>
      <c r="B99" t="s">
        <v>35</v>
      </c>
    </row>
    <row r="100" spans="1:3" ht="75">
      <c r="B100" s="15" t="s">
        <v>36</v>
      </c>
      <c r="C100" s="16" t="s">
        <v>29</v>
      </c>
    </row>
    <row r="101" spans="1:3">
      <c r="B101" s="15"/>
    </row>
    <row r="102" spans="1:3">
      <c r="A102" t="str">
        <f>A$92&amp;TEXT(COUNTA(A$93:A101)+1,0)</f>
        <v>10.3.4</v>
      </c>
      <c r="B102" s="15" t="s">
        <v>37</v>
      </c>
    </row>
    <row r="103" spans="1:3" ht="60">
      <c r="B103" s="15" t="s">
        <v>38</v>
      </c>
      <c r="C103" s="16" t="s">
        <v>29</v>
      </c>
    </row>
    <row r="104" spans="1:3">
      <c r="B104" s="15"/>
    </row>
    <row r="105" spans="1:3">
      <c r="A105" t="str">
        <f>A$92&amp;TEXT(COUNTA(A$93:A104)+1,0)</f>
        <v>10.3.5</v>
      </c>
      <c r="B105" t="s">
        <v>32</v>
      </c>
    </row>
    <row r="106" spans="1:3" ht="30">
      <c r="B106" s="15" t="s">
        <v>33</v>
      </c>
      <c r="C106" s="16" t="s">
        <v>34</v>
      </c>
    </row>
    <row r="108" spans="1:3">
      <c r="A108" t="str">
        <f>A$92&amp;TEXT(COUNTA(A$93:A107)+1,0)</f>
        <v>10.3.6</v>
      </c>
      <c r="B108" t="s">
        <v>39</v>
      </c>
    </row>
    <row r="109" spans="1:3" ht="30">
      <c r="B109" s="15" t="s">
        <v>40</v>
      </c>
      <c r="C109" s="16" t="s">
        <v>34</v>
      </c>
    </row>
    <row r="111" spans="1:3">
      <c r="A111" t="str">
        <f>A$92&amp;TEXT(COUNTA(A$93:A110)+1,0)</f>
        <v>10.3.7</v>
      </c>
      <c r="B111" s="15" t="s">
        <v>41</v>
      </c>
    </row>
    <row r="112" spans="1:3" ht="30">
      <c r="B112" s="15" t="s">
        <v>42</v>
      </c>
      <c r="C112" s="16" t="s">
        <v>34</v>
      </c>
    </row>
    <row r="113" spans="1:6">
      <c r="B113" s="15"/>
    </row>
    <row r="114" spans="1:6">
      <c r="A114" t="str">
        <f>A$92&amp;TEXT(COUNTA(A$93:A113)+1,0)</f>
        <v>10.3.8</v>
      </c>
      <c r="B114" s="15" t="s">
        <v>43</v>
      </c>
    </row>
    <row r="115" spans="1:6" ht="19.5" customHeight="1">
      <c r="B115" s="15" t="s">
        <v>44</v>
      </c>
      <c r="C115" s="16" t="s">
        <v>29</v>
      </c>
    </row>
    <row r="117" spans="1:6">
      <c r="A117" t="str">
        <f>A$92&amp;TEXT(COUNTA(A$93:A116)+1,0)</f>
        <v>10.3.9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LEDENIK - PRIVOZ SPLIT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97</v>
      </c>
      <c r="B2" s="4" t="s">
        <v>98</v>
      </c>
      <c r="C2" s="5"/>
      <c r="D2" s="6"/>
      <c r="E2" s="7"/>
      <c r="F2" s="7"/>
    </row>
    <row r="3" spans="1:6">
      <c r="A3" s="14" t="str">
        <f>A2&amp;"1."</f>
        <v>11.1.</v>
      </c>
      <c r="B3" s="8" t="s">
        <v>6</v>
      </c>
      <c r="C3" s="9"/>
      <c r="D3" s="10"/>
      <c r="E3" s="11"/>
      <c r="F3" s="11"/>
    </row>
    <row r="4" spans="1:6">
      <c r="A4" t="str">
        <f>A3&amp;"1"</f>
        <v>11.1.1</v>
      </c>
      <c r="B4" t="s">
        <v>8</v>
      </c>
    </row>
    <row r="5" spans="1:6" ht="150">
      <c r="B5" s="15" t="s">
        <v>176</v>
      </c>
      <c r="C5" s="16" t="s">
        <v>10</v>
      </c>
    </row>
    <row r="6" spans="1:6">
      <c r="B6" s="15"/>
    </row>
    <row r="7" spans="1:6">
      <c r="A7" t="str">
        <f>A$3&amp;TEXT(COUNTA(A$4:A6)+1,0)</f>
        <v>11.1.2</v>
      </c>
      <c r="B7" t="s">
        <v>11</v>
      </c>
    </row>
    <row r="8" spans="1:6" ht="165">
      <c r="B8" s="15" t="s">
        <v>12</v>
      </c>
      <c r="C8" s="16" t="s">
        <v>10</v>
      </c>
    </row>
    <row r="9" spans="1:6">
      <c r="B9" s="15"/>
    </row>
    <row r="10" spans="1:6">
      <c r="A10" t="str">
        <f>A$3&amp;TEXT(COUNTA(A$4:A9)+1,0)</f>
        <v>11.1.3</v>
      </c>
      <c r="B10" t="s">
        <v>13</v>
      </c>
    </row>
    <row r="11" spans="1:6" ht="165">
      <c r="B11" s="15" t="s">
        <v>14</v>
      </c>
      <c r="C11" s="16" t="s">
        <v>10</v>
      </c>
    </row>
    <row r="13" spans="1:6">
      <c r="A13" t="str">
        <f>A$3&amp;TEXT(COUNTA(A$4:A12)+1,0)</f>
        <v>11.1.4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11.1.5</v>
      </c>
      <c r="B16" s="15" t="s">
        <v>15</v>
      </c>
    </row>
    <row r="17" spans="1:3" ht="155.25" customHeight="1">
      <c r="B17" s="15" t="s">
        <v>16</v>
      </c>
      <c r="C17" s="16" t="s">
        <v>10</v>
      </c>
    </row>
    <row r="18" spans="1:3">
      <c r="B18" s="15"/>
    </row>
    <row r="19" spans="1:3">
      <c r="A19" t="str">
        <f>A$3&amp;TEXT(COUNTA(A$4:A18)+1,0)</f>
        <v>11.1.6</v>
      </c>
      <c r="B19" s="15" t="s">
        <v>46</v>
      </c>
    </row>
    <row r="20" spans="1:3" ht="124.5" customHeight="1">
      <c r="B20" s="15" t="s">
        <v>47</v>
      </c>
      <c r="C20" s="16" t="s">
        <v>10</v>
      </c>
    </row>
    <row r="22" spans="1:3">
      <c r="A22" t="str">
        <f>A$3&amp;TEXT(COUNTA(A$4:A21)+1,0)</f>
        <v>11.1.7</v>
      </c>
      <c r="B22" s="15" t="s">
        <v>17</v>
      </c>
    </row>
    <row r="23" spans="1:3" ht="45">
      <c r="B23" s="15" t="s">
        <v>18</v>
      </c>
      <c r="C23" s="16" t="s">
        <v>10</v>
      </c>
    </row>
    <row r="25" spans="1:3">
      <c r="A25" t="str">
        <f>A$3&amp;TEXT(COUNTA(A$4:A24)+1,0)</f>
        <v>11.1.8</v>
      </c>
      <c r="B25" s="15" t="s">
        <v>19</v>
      </c>
    </row>
    <row r="26" spans="1:3" ht="60">
      <c r="B26" s="15" t="s">
        <v>20</v>
      </c>
      <c r="C26" s="16" t="s">
        <v>10</v>
      </c>
    </row>
    <row r="28" spans="1:3">
      <c r="A28" t="str">
        <f>A$3&amp;TEXT(COUNTA(A$4:A27)+1,0)</f>
        <v>11.1.9</v>
      </c>
      <c r="B28" s="15" t="s">
        <v>21</v>
      </c>
    </row>
    <row r="29" spans="1:3" ht="30">
      <c r="B29" s="15" t="s">
        <v>22</v>
      </c>
      <c r="C29" s="16" t="s">
        <v>64</v>
      </c>
    </row>
    <row r="31" spans="1:3">
      <c r="A31" t="str">
        <f>A$3&amp;TEXT(COUNTA(A$4:A30)+1,0)</f>
        <v>11.1.10</v>
      </c>
      <c r="B31" s="15" t="s">
        <v>62</v>
      </c>
    </row>
    <row r="32" spans="1:3" ht="30">
      <c r="B32" s="15" t="s">
        <v>63</v>
      </c>
      <c r="C32" s="16" t="s">
        <v>64</v>
      </c>
    </row>
    <row r="34" spans="1:3">
      <c r="A34" t="str">
        <f>A$3&amp;TEXT(COUNTA(A$4:A33)+1,0)</f>
        <v>11.1.11</v>
      </c>
      <c r="B34" s="15" t="s">
        <v>155</v>
      </c>
    </row>
    <row r="35" spans="1:3" ht="30">
      <c r="B35" s="15" t="s">
        <v>156</v>
      </c>
      <c r="C35" s="16" t="s">
        <v>64</v>
      </c>
    </row>
    <row r="37" spans="1:3">
      <c r="A37" t="str">
        <f>A$3&amp;TEXT(COUNTA(A$4:A36)+1,0)</f>
        <v>11.1.12</v>
      </c>
      <c r="B37" s="15" t="s">
        <v>135</v>
      </c>
    </row>
    <row r="38" spans="1:3" ht="30">
      <c r="B38" s="15" t="s">
        <v>136</v>
      </c>
      <c r="C38" s="16" t="s">
        <v>64</v>
      </c>
    </row>
    <row r="40" spans="1:3">
      <c r="A40" t="str">
        <f>A$3&amp;TEXT(COUNTA(A$4:A39)+1,0)</f>
        <v>11.1.13</v>
      </c>
      <c r="B40" s="15" t="s">
        <v>69</v>
      </c>
    </row>
    <row r="41" spans="1:3">
      <c r="B41" s="15" t="s">
        <v>70</v>
      </c>
      <c r="C41" s="16" t="s">
        <v>64</v>
      </c>
    </row>
    <row r="43" spans="1:3">
      <c r="A43" t="str">
        <f>A$3&amp;TEXT(COUNTA(A$4:A42)+1,0)</f>
        <v>11.1.14</v>
      </c>
      <c r="B43" s="15" t="s">
        <v>45</v>
      </c>
    </row>
    <row r="44" spans="1:3" ht="180">
      <c r="B44" s="15" t="s">
        <v>53</v>
      </c>
      <c r="C44" s="16" t="s">
        <v>10</v>
      </c>
    </row>
    <row r="46" spans="1:3">
      <c r="A46" t="str">
        <f>A$3&amp;TEXT(COUNTA(A$4:A45)+1,0)</f>
        <v>11.1.15</v>
      </c>
      <c r="B46" s="15" t="s">
        <v>51</v>
      </c>
    </row>
    <row r="47" spans="1:3" ht="30">
      <c r="B47" s="15" t="s">
        <v>52</v>
      </c>
      <c r="C47" s="16" t="s">
        <v>10</v>
      </c>
    </row>
    <row r="49" spans="1:6">
      <c r="A49" t="str">
        <f>A$3&amp;TEXT(COUNTA(A$4:A48)+1,0)</f>
        <v>11.1.16</v>
      </c>
      <c r="B49" s="15" t="s">
        <v>48</v>
      </c>
    </row>
    <row r="50" spans="1:6" ht="165">
      <c r="B50" s="15" t="s">
        <v>23</v>
      </c>
      <c r="C50" s="16" t="s">
        <v>10</v>
      </c>
    </row>
    <row r="52" spans="1:6">
      <c r="A52" t="str">
        <f>A$3&amp;TEXT(COUNTA(A$4:A51)+1,0)</f>
        <v>11.1.17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11.2.</v>
      </c>
      <c r="B57" s="8" t="s">
        <v>24</v>
      </c>
      <c r="C57" s="9"/>
      <c r="D57" s="10"/>
      <c r="E57" s="11"/>
      <c r="F57" s="11"/>
    </row>
    <row r="58" spans="1:6">
      <c r="A58" t="str">
        <f>A57&amp;"1"</f>
        <v>11.2.1</v>
      </c>
      <c r="B58" t="s">
        <v>54</v>
      </c>
    </row>
    <row r="59" spans="1:6" ht="30">
      <c r="B59" s="15" t="s">
        <v>55</v>
      </c>
      <c r="C59" s="16" t="s">
        <v>10</v>
      </c>
    </row>
    <row r="60" spans="1:6">
      <c r="B60" s="15"/>
    </row>
    <row r="61" spans="1:6">
      <c r="A61" t="str">
        <f>A$57&amp;TEXT(COUNTA(A$58:A60)+1,0)</f>
        <v>11.2.2</v>
      </c>
      <c r="B61" t="s">
        <v>56</v>
      </c>
    </row>
    <row r="62" spans="1:6" ht="30">
      <c r="B62" s="15" t="s">
        <v>57</v>
      </c>
      <c r="C62" s="16" t="s">
        <v>10</v>
      </c>
    </row>
    <row r="63" spans="1:6">
      <c r="B63" s="15"/>
    </row>
    <row r="64" spans="1:6">
      <c r="A64" t="str">
        <f>A$57&amp;TEXT(COUNTA(A$58:A63)+1,0)</f>
        <v>11.2.3</v>
      </c>
      <c r="B64" t="s">
        <v>58</v>
      </c>
    </row>
    <row r="65" spans="1:3" ht="45">
      <c r="B65" s="15" t="s">
        <v>59</v>
      </c>
      <c r="C65" s="16" t="s">
        <v>10</v>
      </c>
    </row>
    <row r="67" spans="1:3">
      <c r="A67" t="str">
        <f>A$57&amp;TEXT(COUNTA(A$58:A66)+1,0)</f>
        <v>11.2.4</v>
      </c>
      <c r="B67" s="15" t="s">
        <v>60</v>
      </c>
    </row>
    <row r="68" spans="1:3" ht="45">
      <c r="B68" s="15" t="s">
        <v>61</v>
      </c>
      <c r="C68" s="16" t="s">
        <v>10</v>
      </c>
    </row>
    <row r="69" spans="1:3">
      <c r="B69" s="15"/>
    </row>
    <row r="70" spans="1:3">
      <c r="A70" t="str">
        <f>A$57&amp;TEXT(COUNTA(A$58:A69)+1,0)</f>
        <v>11.2.5</v>
      </c>
      <c r="B70" s="15" t="s">
        <v>65</v>
      </c>
    </row>
    <row r="71" spans="1:3" ht="30">
      <c r="B71" s="15" t="s">
        <v>66</v>
      </c>
      <c r="C71" s="16" t="s">
        <v>10</v>
      </c>
    </row>
    <row r="72" spans="1:3">
      <c r="B72" s="15"/>
    </row>
    <row r="73" spans="1:3">
      <c r="A73" t="str">
        <f>A$57&amp;TEXT(COUNTA(A$58:A72)+1,0)</f>
        <v>11.2.6</v>
      </c>
      <c r="B73" s="15" t="s">
        <v>67</v>
      </c>
    </row>
    <row r="74" spans="1:3">
      <c r="B74" s="15" t="s">
        <v>68</v>
      </c>
      <c r="C74" s="16" t="s">
        <v>10</v>
      </c>
    </row>
    <row r="76" spans="1:3">
      <c r="A76" t="str">
        <f>A$57&amp;TEXT(COUNTA(A$58:A75)+1,0)</f>
        <v>11.2.7</v>
      </c>
      <c r="B76" s="23" t="str">
        <f>'jedinicne cijene'!$B$79</f>
        <v>Spajanje rampi</v>
      </c>
    </row>
    <row r="77" spans="1:3">
      <c r="B77" s="23" t="str">
        <f>'jedinicne cijene'!$B$80</f>
        <v>Uvlačenje kabela i spajanje na upravljački modul rampe</v>
      </c>
      <c r="C77" s="16" t="s">
        <v>10</v>
      </c>
    </row>
    <row r="79" spans="1:3">
      <c r="A79" t="str">
        <f>A$57&amp;TEXT(COUNTA(A$58:A78)+1,0)</f>
        <v>11.2.8</v>
      </c>
      <c r="B79" s="15" t="s">
        <v>71</v>
      </c>
    </row>
    <row r="80" spans="1:3">
      <c r="B80" s="15" t="s">
        <v>72</v>
      </c>
      <c r="C80" s="16" t="s">
        <v>64</v>
      </c>
    </row>
    <row r="82" spans="1:6">
      <c r="A82" t="str">
        <f>A$57&amp;TEXT(COUNTA(A$58:A81)+1,0)</f>
        <v>11.2.9</v>
      </c>
      <c r="B82" s="15" t="s">
        <v>167</v>
      </c>
    </row>
    <row r="83" spans="1:6" ht="30">
      <c r="B83" s="15" t="s">
        <v>168</v>
      </c>
      <c r="C83" s="16" t="s">
        <v>10</v>
      </c>
    </row>
    <row r="85" spans="1:6">
      <c r="A85" t="str">
        <f>A$57&amp;TEXT(COUNTA(A$58:A84)+1,0)</f>
        <v>11.2.10</v>
      </c>
      <c r="B85" s="15" t="s">
        <v>73</v>
      </c>
    </row>
    <row r="86" spans="1:6" ht="30">
      <c r="B86" s="15" t="s">
        <v>74</v>
      </c>
      <c r="C86" s="16" t="s">
        <v>10</v>
      </c>
    </row>
    <row r="88" spans="1:6">
      <c r="A88" t="str">
        <f>A$57&amp;TEXT(COUNTA(A$58:A87)+1,0)</f>
        <v>11.2.11</v>
      </c>
      <c r="B88" s="15" t="s">
        <v>75</v>
      </c>
    </row>
    <row r="89" spans="1:6" ht="30">
      <c r="B89" s="15" t="s">
        <v>76</v>
      </c>
      <c r="C89" s="16" t="s">
        <v>10</v>
      </c>
    </row>
    <row r="90" spans="1:6">
      <c r="A90" t="s">
        <v>206</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11.3.</v>
      </c>
      <c r="B95" s="8" t="s">
        <v>25</v>
      </c>
      <c r="C95" s="9"/>
      <c r="D95" s="10"/>
      <c r="E95" s="11"/>
      <c r="F95" s="11"/>
    </row>
    <row r="96" spans="1:6">
      <c r="A96" t="str">
        <f>A95&amp;"1"</f>
        <v>11.3.1</v>
      </c>
      <c r="B96" t="s">
        <v>27</v>
      </c>
    </row>
    <row r="97" spans="1:3" ht="90">
      <c r="B97" s="15" t="s">
        <v>28</v>
      </c>
      <c r="C97" s="16" t="s">
        <v>29</v>
      </c>
    </row>
    <row r="98" spans="1:3">
      <c r="B98" s="15"/>
    </row>
    <row r="99" spans="1:3">
      <c r="A99" t="str">
        <f>A$95&amp;TEXT(COUNTA(A$96:A98)+1,0)</f>
        <v>11.3.2</v>
      </c>
      <c r="B99" t="s">
        <v>30</v>
      </c>
    </row>
    <row r="100" spans="1:3" ht="60">
      <c r="B100" s="15" t="s">
        <v>31</v>
      </c>
      <c r="C100" s="16" t="s">
        <v>29</v>
      </c>
    </row>
    <row r="101" spans="1:3">
      <c r="B101" s="15"/>
    </row>
    <row r="102" spans="1:3">
      <c r="A102" t="str">
        <f>A$95&amp;TEXT(COUNTA(A$96:A101)+1,0)</f>
        <v>11.3.3</v>
      </c>
      <c r="B102" t="s">
        <v>35</v>
      </c>
    </row>
    <row r="103" spans="1:3" ht="75">
      <c r="B103" s="15" t="s">
        <v>36</v>
      </c>
      <c r="C103" s="16" t="s">
        <v>29</v>
      </c>
    </row>
    <row r="104" spans="1:3">
      <c r="B104" s="15"/>
    </row>
    <row r="105" spans="1:3">
      <c r="A105" t="str">
        <f>A$95&amp;TEXT(COUNTA(A$96:A104)+1,0)</f>
        <v>11.3.4</v>
      </c>
      <c r="B105" s="15" t="s">
        <v>37</v>
      </c>
    </row>
    <row r="106" spans="1:3" ht="60">
      <c r="B106" s="15" t="s">
        <v>38</v>
      </c>
      <c r="C106" s="16" t="s">
        <v>29</v>
      </c>
    </row>
    <row r="107" spans="1:3">
      <c r="B107" s="15"/>
    </row>
    <row r="108" spans="1:3">
      <c r="A108" t="str">
        <f>A$95&amp;TEXT(COUNTA(A$96:A107)+1,0)</f>
        <v>11.3.5</v>
      </c>
      <c r="B108" t="s">
        <v>32</v>
      </c>
    </row>
    <row r="109" spans="1:3" ht="30">
      <c r="B109" s="15" t="s">
        <v>33</v>
      </c>
      <c r="C109" s="16" t="s">
        <v>34</v>
      </c>
    </row>
    <row r="111" spans="1:3">
      <c r="A111" t="str">
        <f>A$95&amp;TEXT(COUNTA(A$96:A110)+1,0)</f>
        <v>11.3.6</v>
      </c>
      <c r="B111" t="s">
        <v>39</v>
      </c>
    </row>
    <row r="112" spans="1:3" ht="30">
      <c r="B112" s="15" t="s">
        <v>40</v>
      </c>
      <c r="C112" s="16" t="s">
        <v>34</v>
      </c>
    </row>
    <row r="114" spans="1:6">
      <c r="A114" t="str">
        <f>A$95&amp;TEXT(COUNTA(A$96:A113)+1,0)</f>
        <v>11.3.7</v>
      </c>
      <c r="B114" s="15" t="s">
        <v>41</v>
      </c>
    </row>
    <row r="115" spans="1:6" ht="30">
      <c r="B115" s="15" t="s">
        <v>42</v>
      </c>
      <c r="C115" s="16" t="s">
        <v>34</v>
      </c>
    </row>
    <row r="116" spans="1:6">
      <c r="B116" s="15"/>
    </row>
    <row r="117" spans="1:6">
      <c r="A117" t="str">
        <f>A$95&amp;TEXT(COUNTA(A$96:A116)+1,0)</f>
        <v>11.3.8</v>
      </c>
      <c r="B117" s="15" t="s">
        <v>43</v>
      </c>
    </row>
    <row r="118" spans="1:6" ht="19.5" customHeight="1">
      <c r="B118" s="15" t="s">
        <v>44</v>
      </c>
      <c r="C118" s="16" t="s">
        <v>29</v>
      </c>
    </row>
    <row r="120" spans="1:6">
      <c r="A120" t="str">
        <f>A$95&amp;TEXT(COUNTA(A$96:A119)+1,0)</f>
        <v>11.3.9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BRISTOVAC SVEUKUPNO:</v>
      </c>
      <c r="C125" s="5"/>
      <c r="D125" s="6"/>
      <c r="E125" s="7"/>
      <c r="F125" s="7"/>
    </row>
  </sheetData>
  <pageMargins left="0.98425196850393704" right="0.39370078740157483" top="0.39370078740157483" bottom="0.39370078740157483" header="0" footer="0"/>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125"/>
  <sheetViews>
    <sheetView tabSelected="1" view="pageBreakPreview" zoomScale="85" zoomScaleNormal="100" zoomScaleSheetLayoutView="85" workbookViewId="0">
      <pane xSplit="6" ySplit="2" topLeftCell="G75"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100</v>
      </c>
      <c r="B2" s="4" t="s">
        <v>99</v>
      </c>
      <c r="C2" s="5"/>
      <c r="D2" s="6"/>
      <c r="E2" s="7"/>
      <c r="F2" s="7"/>
    </row>
    <row r="3" spans="1:6">
      <c r="A3" s="14" t="str">
        <f>A2&amp;"1."</f>
        <v>12.1.</v>
      </c>
      <c r="B3" s="8" t="s">
        <v>6</v>
      </c>
      <c r="C3" s="9"/>
      <c r="D3" s="10"/>
      <c r="E3" s="11"/>
      <c r="F3" s="11"/>
    </row>
    <row r="4" spans="1:6">
      <c r="A4" t="str">
        <f>A3&amp;"1"</f>
        <v>12.1.1</v>
      </c>
      <c r="B4" t="s">
        <v>8</v>
      </c>
    </row>
    <row r="5" spans="1:6" ht="150">
      <c r="B5" s="15" t="s">
        <v>176</v>
      </c>
      <c r="C5" s="16" t="s">
        <v>10</v>
      </c>
    </row>
    <row r="6" spans="1:6">
      <c r="B6" s="15"/>
    </row>
    <row r="7" spans="1:6">
      <c r="A7" t="str">
        <f>A$3&amp;TEXT(COUNTA(A$4:A6)+1,0)</f>
        <v>12.1.2</v>
      </c>
      <c r="B7" t="s">
        <v>11</v>
      </c>
    </row>
    <row r="8" spans="1:6" ht="165">
      <c r="B8" s="15" t="s">
        <v>12</v>
      </c>
      <c r="C8" s="16" t="s">
        <v>10</v>
      </c>
    </row>
    <row r="9" spans="1:6">
      <c r="B9" s="15"/>
    </row>
    <row r="10" spans="1:6">
      <c r="A10" t="str">
        <f>A$3&amp;TEXT(COUNTA(A$4:A9)+1,0)</f>
        <v>12.1.3</v>
      </c>
      <c r="B10" t="s">
        <v>13</v>
      </c>
    </row>
    <row r="11" spans="1:6" ht="165">
      <c r="B11" s="15" t="s">
        <v>14</v>
      </c>
      <c r="C11" s="16" t="s">
        <v>10</v>
      </c>
    </row>
    <row r="13" spans="1:6">
      <c r="A13" t="str">
        <f>A$3&amp;TEXT(COUNTA(A$4:A12)+1,0)</f>
        <v>12.1.4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12.1.5</v>
      </c>
      <c r="B16" s="15" t="s">
        <v>15</v>
      </c>
    </row>
    <row r="17" spans="1:3" ht="155.25" customHeight="1">
      <c r="B17" s="15" t="s">
        <v>16</v>
      </c>
      <c r="C17" s="16" t="s">
        <v>10</v>
      </c>
    </row>
    <row r="18" spans="1:3">
      <c r="B18" s="15"/>
    </row>
    <row r="19" spans="1:3">
      <c r="A19" t="str">
        <f>A$3&amp;TEXT(COUNTA(A$4:A18)+1,0)</f>
        <v>12.1.6</v>
      </c>
      <c r="B19" s="15" t="s">
        <v>46</v>
      </c>
    </row>
    <row r="20" spans="1:3" ht="124.5" customHeight="1">
      <c r="B20" s="15" t="s">
        <v>47</v>
      </c>
      <c r="C20" s="16" t="s">
        <v>10</v>
      </c>
    </row>
    <row r="22" spans="1:3">
      <c r="A22" t="str">
        <f>A$3&amp;TEXT(COUNTA(A$4:A21)+1,0)</f>
        <v>12.1.7</v>
      </c>
      <c r="B22" s="15" t="s">
        <v>17</v>
      </c>
    </row>
    <row r="23" spans="1:3" ht="45">
      <c r="B23" s="15" t="s">
        <v>18</v>
      </c>
      <c r="C23" s="16" t="s">
        <v>10</v>
      </c>
    </row>
    <row r="25" spans="1:3">
      <c r="A25" t="str">
        <f>A$3&amp;TEXT(COUNTA(A$4:A24)+1,0)</f>
        <v>12.1.8</v>
      </c>
      <c r="B25" s="15" t="s">
        <v>19</v>
      </c>
    </row>
    <row r="26" spans="1:3" ht="60">
      <c r="B26" s="15" t="s">
        <v>20</v>
      </c>
      <c r="C26" s="16" t="s">
        <v>10</v>
      </c>
    </row>
    <row r="28" spans="1:3">
      <c r="A28" t="str">
        <f>A$3&amp;TEXT(COUNTA(A$4:A27)+1,0)</f>
        <v>12.1.9</v>
      </c>
      <c r="B28" s="15" t="s">
        <v>21</v>
      </c>
    </row>
    <row r="29" spans="1:3" ht="30">
      <c r="B29" s="15" t="s">
        <v>22</v>
      </c>
      <c r="C29" s="16" t="s">
        <v>64</v>
      </c>
    </row>
    <row r="31" spans="1:3">
      <c r="A31" t="str">
        <f>A$3&amp;TEXT(COUNTA(A$4:A30)+1,0)</f>
        <v>12.1.10</v>
      </c>
      <c r="B31" s="15" t="s">
        <v>62</v>
      </c>
    </row>
    <row r="32" spans="1:3" ht="30">
      <c r="B32" s="15" t="s">
        <v>63</v>
      </c>
      <c r="C32" s="16" t="s">
        <v>64</v>
      </c>
    </row>
    <row r="34" spans="1:3">
      <c r="A34" t="str">
        <f>A$3&amp;TEXT(COUNTA(A$4:A33)+1,0)</f>
        <v>12.1.11</v>
      </c>
      <c r="B34" s="15" t="s">
        <v>155</v>
      </c>
    </row>
    <row r="35" spans="1:3" ht="30">
      <c r="B35" s="15" t="s">
        <v>156</v>
      </c>
      <c r="C35" s="16" t="s">
        <v>64</v>
      </c>
    </row>
    <row r="37" spans="1:3">
      <c r="A37" t="str">
        <f>A$3&amp;TEXT(COUNTA(A$4:A36)+1,0)</f>
        <v>12.1.12</v>
      </c>
      <c r="B37" s="15" t="s">
        <v>135</v>
      </c>
    </row>
    <row r="38" spans="1:3" ht="30">
      <c r="B38" s="15" t="s">
        <v>136</v>
      </c>
      <c r="C38" s="16" t="s">
        <v>64</v>
      </c>
    </row>
    <row r="40" spans="1:3">
      <c r="A40" t="str">
        <f>A$3&amp;TEXT(COUNTA(A$4:A39)+1,0)</f>
        <v>12.1.13</v>
      </c>
      <c r="B40" s="15" t="s">
        <v>69</v>
      </c>
    </row>
    <row r="41" spans="1:3">
      <c r="B41" s="15" t="s">
        <v>70</v>
      </c>
      <c r="C41" s="16" t="s">
        <v>64</v>
      </c>
    </row>
    <row r="43" spans="1:3">
      <c r="A43" t="str">
        <f>A$3&amp;TEXT(COUNTA(A$4:A42)+1,0)</f>
        <v>12.1.14</v>
      </c>
      <c r="B43" s="15" t="s">
        <v>45</v>
      </c>
    </row>
    <row r="44" spans="1:3" ht="180">
      <c r="B44" s="15" t="s">
        <v>53</v>
      </c>
      <c r="C44" s="16" t="s">
        <v>10</v>
      </c>
    </row>
    <row r="46" spans="1:3">
      <c r="A46" t="str">
        <f>A$3&amp;TEXT(COUNTA(A$4:A45)+1,0)</f>
        <v>12.1.15</v>
      </c>
      <c r="B46" s="15" t="s">
        <v>51</v>
      </c>
    </row>
    <row r="47" spans="1:3" ht="30">
      <c r="B47" s="15" t="s">
        <v>52</v>
      </c>
      <c r="C47" s="16" t="s">
        <v>10</v>
      </c>
    </row>
    <row r="49" spans="1:6">
      <c r="A49" t="str">
        <f>A$3&amp;TEXT(COUNTA(A$4:A48)+1,0)</f>
        <v>12.1.16</v>
      </c>
      <c r="B49" s="15" t="s">
        <v>48</v>
      </c>
    </row>
    <row r="50" spans="1:6" ht="165">
      <c r="B50" s="15" t="s">
        <v>23</v>
      </c>
      <c r="C50" s="16" t="s">
        <v>10</v>
      </c>
    </row>
    <row r="52" spans="1:6">
      <c r="A52" t="str">
        <f>A$3&amp;TEXT(COUNTA(A$4:A51)+1,0)</f>
        <v>12.1.17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12.2.</v>
      </c>
      <c r="B57" s="8" t="s">
        <v>24</v>
      </c>
      <c r="C57" s="9"/>
      <c r="D57" s="10"/>
      <c r="E57" s="11"/>
      <c r="F57" s="11"/>
    </row>
    <row r="58" spans="1:6">
      <c r="A58" t="str">
        <f>A57&amp;"1"</f>
        <v>12.2.1</v>
      </c>
      <c r="B58" t="s">
        <v>54</v>
      </c>
    </row>
    <row r="59" spans="1:6" ht="30">
      <c r="B59" s="15" t="s">
        <v>55</v>
      </c>
      <c r="C59" s="16" t="s">
        <v>10</v>
      </c>
    </row>
    <row r="60" spans="1:6">
      <c r="B60" s="15"/>
    </row>
    <row r="61" spans="1:6">
      <c r="A61" t="str">
        <f>A$57&amp;TEXT(COUNTA(A$58:A60)+1,0)</f>
        <v>12.2.2</v>
      </c>
      <c r="B61" t="s">
        <v>56</v>
      </c>
    </row>
    <row r="62" spans="1:6" ht="30">
      <c r="B62" s="15" t="s">
        <v>57</v>
      </c>
      <c r="C62" s="16" t="s">
        <v>10</v>
      </c>
    </row>
    <row r="63" spans="1:6">
      <c r="B63" s="15"/>
    </row>
    <row r="64" spans="1:6">
      <c r="A64" t="str">
        <f>A$57&amp;TEXT(COUNTA(A$58:A63)+1,0)</f>
        <v>12.2.3</v>
      </c>
      <c r="B64" t="s">
        <v>58</v>
      </c>
    </row>
    <row r="65" spans="1:3" ht="45">
      <c r="B65" s="15" t="s">
        <v>59</v>
      </c>
      <c r="C65" s="16" t="s">
        <v>10</v>
      </c>
    </row>
    <row r="67" spans="1:3">
      <c r="A67" t="str">
        <f>A$57&amp;TEXT(COUNTA(A$58:A66)+1,0)</f>
        <v>12.2.4</v>
      </c>
      <c r="B67" s="15" t="s">
        <v>60</v>
      </c>
    </row>
    <row r="68" spans="1:3" ht="45">
      <c r="B68" s="15" t="s">
        <v>61</v>
      </c>
      <c r="C68" s="16" t="s">
        <v>10</v>
      </c>
    </row>
    <row r="69" spans="1:3">
      <c r="B69" s="15"/>
    </row>
    <row r="70" spans="1:3">
      <c r="A70" t="str">
        <f>A$57&amp;TEXT(COUNTA(A$58:A69)+1,0)</f>
        <v>12.2.5</v>
      </c>
      <c r="B70" s="15" t="s">
        <v>65</v>
      </c>
    </row>
    <row r="71" spans="1:3" ht="30">
      <c r="B71" s="15" t="s">
        <v>66</v>
      </c>
      <c r="C71" s="16" t="s">
        <v>10</v>
      </c>
    </row>
    <row r="72" spans="1:3">
      <c r="B72" s="15"/>
    </row>
    <row r="73" spans="1:3">
      <c r="A73" t="str">
        <f>A$57&amp;TEXT(COUNTA(A$58:A72)+1,0)</f>
        <v>12.2.6</v>
      </c>
      <c r="B73" s="15" t="s">
        <v>67</v>
      </c>
    </row>
    <row r="74" spans="1:3">
      <c r="B74" s="15" t="s">
        <v>68</v>
      </c>
      <c r="C74" s="16" t="s">
        <v>10</v>
      </c>
    </row>
    <row r="76" spans="1:3">
      <c r="A76" t="str">
        <f>A$57&amp;TEXT(COUNTA(A$58:A75)+1,0)</f>
        <v>12.2.7</v>
      </c>
      <c r="B76" s="23" t="str">
        <f>'jedinicne cijene'!$B$79</f>
        <v>Spajanje rampi</v>
      </c>
    </row>
    <row r="77" spans="1:3">
      <c r="B77" s="23" t="str">
        <f>'jedinicne cijene'!$B$80</f>
        <v>Uvlačenje kabela i spajanje na upravljački modul rampe</v>
      </c>
      <c r="C77" s="16" t="s">
        <v>10</v>
      </c>
    </row>
    <row r="79" spans="1:3">
      <c r="A79" t="str">
        <f>A$57&amp;TEXT(COUNTA(A$58:A78)+1,0)</f>
        <v>12.2.8</v>
      </c>
      <c r="B79" s="15" t="s">
        <v>71</v>
      </c>
    </row>
    <row r="80" spans="1:3">
      <c r="B80" s="15" t="s">
        <v>72</v>
      </c>
      <c r="C80" s="16" t="s">
        <v>64</v>
      </c>
    </row>
    <row r="82" spans="1:6">
      <c r="A82" t="str">
        <f>A$57&amp;TEXT(COUNTA(A$58:A81)+1,0)</f>
        <v>12.2.9</v>
      </c>
      <c r="B82" s="15" t="s">
        <v>167</v>
      </c>
    </row>
    <row r="83" spans="1:6" ht="30">
      <c r="B83" s="15" t="s">
        <v>168</v>
      </c>
      <c r="C83" s="16" t="s">
        <v>10</v>
      </c>
    </row>
    <row r="85" spans="1:6">
      <c r="A85" t="str">
        <f>A$57&amp;TEXT(COUNTA(A$58:A84)+1,0)</f>
        <v>12.2.10</v>
      </c>
      <c r="B85" s="15" t="s">
        <v>73</v>
      </c>
    </row>
    <row r="86" spans="1:6" ht="30">
      <c r="B86" s="15" t="s">
        <v>74</v>
      </c>
      <c r="C86" s="16" t="s">
        <v>10</v>
      </c>
    </row>
    <row r="88" spans="1:6">
      <c r="A88" t="str">
        <f>A$57&amp;TEXT(COUNTA(A$58:A87)+1,0)</f>
        <v>12.2.11</v>
      </c>
      <c r="B88" s="15" t="s">
        <v>75</v>
      </c>
    </row>
    <row r="89" spans="1:6" ht="30">
      <c r="B89" s="15" t="s">
        <v>76</v>
      </c>
      <c r="C89" s="16" t="s">
        <v>10</v>
      </c>
    </row>
    <row r="90" spans="1:6">
      <c r="A90" t="s">
        <v>207</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12.3.</v>
      </c>
      <c r="B95" s="8" t="s">
        <v>25</v>
      </c>
      <c r="C95" s="9"/>
      <c r="D95" s="10"/>
      <c r="E95" s="11"/>
      <c r="F95" s="11"/>
    </row>
    <row r="96" spans="1:6">
      <c r="A96" t="str">
        <f>A95&amp;"1"</f>
        <v>12.3.1</v>
      </c>
      <c r="B96" t="s">
        <v>27</v>
      </c>
    </row>
    <row r="97" spans="1:3" ht="90">
      <c r="B97" s="15" t="s">
        <v>28</v>
      </c>
      <c r="C97" s="16" t="s">
        <v>29</v>
      </c>
    </row>
    <row r="98" spans="1:3">
      <c r="B98" s="15"/>
    </row>
    <row r="99" spans="1:3">
      <c r="A99" t="str">
        <f>A$95&amp;TEXT(COUNTA(A$96:A98)+1,0)</f>
        <v>12.3.2</v>
      </c>
      <c r="B99" t="s">
        <v>30</v>
      </c>
    </row>
    <row r="100" spans="1:3" ht="60">
      <c r="B100" s="15" t="s">
        <v>31</v>
      </c>
      <c r="C100" s="16" t="s">
        <v>29</v>
      </c>
    </row>
    <row r="101" spans="1:3">
      <c r="B101" s="15"/>
    </row>
    <row r="102" spans="1:3">
      <c r="A102" t="str">
        <f>A$95&amp;TEXT(COUNTA(A$96:A101)+1,0)</f>
        <v>12.3.3</v>
      </c>
      <c r="B102" t="s">
        <v>35</v>
      </c>
    </row>
    <row r="103" spans="1:3" ht="75">
      <c r="B103" s="15" t="s">
        <v>36</v>
      </c>
      <c r="C103" s="16" t="s">
        <v>29</v>
      </c>
    </row>
    <row r="104" spans="1:3">
      <c r="B104" s="15"/>
    </row>
    <row r="105" spans="1:3">
      <c r="A105" t="str">
        <f>A$95&amp;TEXT(COUNTA(A$96:A104)+1,0)</f>
        <v>12.3.4</v>
      </c>
      <c r="B105" s="15" t="s">
        <v>37</v>
      </c>
    </row>
    <row r="106" spans="1:3" ht="60">
      <c r="B106" s="15" t="s">
        <v>38</v>
      </c>
      <c r="C106" s="16" t="s">
        <v>29</v>
      </c>
    </row>
    <row r="107" spans="1:3">
      <c r="B107" s="15"/>
    </row>
    <row r="108" spans="1:3">
      <c r="A108" t="str">
        <f>A$95&amp;TEXT(COUNTA(A$96:A107)+1,0)</f>
        <v>12.3.5</v>
      </c>
      <c r="B108" t="s">
        <v>32</v>
      </c>
    </row>
    <row r="109" spans="1:3" ht="30">
      <c r="B109" s="15" t="s">
        <v>33</v>
      </c>
      <c r="C109" s="16" t="s">
        <v>34</v>
      </c>
    </row>
    <row r="111" spans="1:3">
      <c r="A111" t="str">
        <f>A$95&amp;TEXT(COUNTA(A$96:A110)+1,0)</f>
        <v>12.3.6</v>
      </c>
      <c r="B111" t="s">
        <v>39</v>
      </c>
    </row>
    <row r="112" spans="1:3" ht="30">
      <c r="B112" s="15" t="s">
        <v>40</v>
      </c>
      <c r="C112" s="16" t="s">
        <v>34</v>
      </c>
    </row>
    <row r="114" spans="1:6">
      <c r="A114" t="str">
        <f>A$95&amp;TEXT(COUNTA(A$96:A113)+1,0)</f>
        <v>12.3.7</v>
      </c>
      <c r="B114" s="15" t="s">
        <v>41</v>
      </c>
    </row>
    <row r="115" spans="1:6" ht="30">
      <c r="B115" s="15" t="s">
        <v>42</v>
      </c>
      <c r="C115" s="16" t="s">
        <v>34</v>
      </c>
    </row>
    <row r="116" spans="1:6">
      <c r="B116" s="15"/>
    </row>
    <row r="117" spans="1:6">
      <c r="A117" t="str">
        <f>A$95&amp;TEXT(COUNTA(A$96:A116)+1,0)</f>
        <v>12.3.8</v>
      </c>
      <c r="B117" s="15" t="s">
        <v>43</v>
      </c>
    </row>
    <row r="118" spans="1:6" ht="19.5" customHeight="1">
      <c r="B118" s="15" t="s">
        <v>44</v>
      </c>
      <c r="C118" s="16" t="s">
        <v>29</v>
      </c>
    </row>
    <row r="120" spans="1:6">
      <c r="A120" t="str">
        <f>A$95&amp;TEXT(COUNTA(A$96:A119)+1,0)</f>
        <v>12.3.9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ČELINKA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20"/>
  <sheetViews>
    <sheetView view="pageBreakPreview" zoomScaleNormal="85" zoomScaleSheetLayoutView="100" workbookViewId="0">
      <pane xSplit="6" ySplit="2" topLeftCell="G6"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147</v>
      </c>
      <c r="B2" s="4" t="s">
        <v>145</v>
      </c>
      <c r="C2" s="5"/>
      <c r="D2" s="6"/>
      <c r="E2" s="7"/>
      <c r="F2" s="7"/>
    </row>
    <row r="3" spans="1:6">
      <c r="A3" s="14" t="str">
        <f>A2&amp;"1."</f>
        <v>C3.1.</v>
      </c>
      <c r="B3" s="8" t="s">
        <v>137</v>
      </c>
      <c r="C3" s="9"/>
      <c r="D3" s="10"/>
      <c r="E3" s="11"/>
      <c r="F3" s="11"/>
    </row>
    <row r="4" spans="1:6">
      <c r="A4" t="str">
        <f>A3&amp;"1"</f>
        <v>C3.1.1</v>
      </c>
      <c r="B4" s="15" t="s">
        <v>138</v>
      </c>
    </row>
    <row r="5" spans="1:6" ht="75">
      <c r="B5" s="15" t="s">
        <v>222</v>
      </c>
      <c r="C5" s="16" t="s">
        <v>10</v>
      </c>
    </row>
    <row r="6" spans="1:6">
      <c r="B6" s="15"/>
    </row>
    <row r="7" spans="1:6">
      <c r="A7" s="14"/>
      <c r="B7" s="8" t="str">
        <f>B3&amp;" UKUPNO:"</f>
        <v>OPREMA UKUPNO:</v>
      </c>
      <c r="C7" s="9"/>
      <c r="D7" s="10"/>
      <c r="E7" s="11"/>
      <c r="F7" s="11"/>
    </row>
    <row r="9" spans="1:6">
      <c r="A9" s="14" t="str">
        <f>A2&amp;"2."</f>
        <v>C3.2.</v>
      </c>
      <c r="B9" s="8" t="s">
        <v>140</v>
      </c>
      <c r="C9" s="9"/>
      <c r="D9" s="10"/>
      <c r="E9" s="11"/>
      <c r="F9" s="11"/>
    </row>
    <row r="10" spans="1:6">
      <c r="A10" t="str">
        <f>A9&amp;"1"</f>
        <v>C3.2.1</v>
      </c>
      <c r="B10" t="s">
        <v>171</v>
      </c>
    </row>
    <row r="11" spans="1:6" ht="195">
      <c r="B11" s="29" t="s">
        <v>221</v>
      </c>
      <c r="C11" s="16" t="s">
        <v>141</v>
      </c>
    </row>
    <row r="12" spans="1:6">
      <c r="B12" s="15"/>
    </row>
    <row r="13" spans="1:6">
      <c r="A13" t="str">
        <f>A$9&amp;TEXT(COUNTA(A$10:A12)+1,0)</f>
        <v>C3.2.2</v>
      </c>
      <c r="B13" t="s">
        <v>173</v>
      </c>
    </row>
    <row r="14" spans="1:6" ht="45">
      <c r="B14" s="15" t="s">
        <v>191</v>
      </c>
      <c r="C14" s="16" t="s">
        <v>141</v>
      </c>
    </row>
    <row r="15" spans="1:6">
      <c r="A15" t="s">
        <v>219</v>
      </c>
      <c r="B15" s="15" t="s">
        <v>193</v>
      </c>
      <c r="C15" s="16" t="s">
        <v>141</v>
      </c>
    </row>
    <row r="16" spans="1:6">
      <c r="B16" s="15"/>
    </row>
    <row r="17" spans="1:6">
      <c r="A17" s="14"/>
      <c r="B17" s="8" t="str">
        <f>B9&amp;" UKUPNO:"</f>
        <v>RADOVI UKUPNO:</v>
      </c>
      <c r="C17" s="9"/>
      <c r="D17" s="10"/>
      <c r="E17" s="11"/>
      <c r="F17" s="11"/>
    </row>
    <row r="20" spans="1:6">
      <c r="A20" s="13"/>
      <c r="B20" s="4" t="str">
        <f>B2&amp;" SVEUKUPNO:"</f>
        <v>RCNUP-T SVETI ROK SVEUKUPNO:</v>
      </c>
      <c r="C20" s="5"/>
      <c r="D20" s="6"/>
      <c r="E20" s="7"/>
      <c r="F20" s="7"/>
    </row>
  </sheetData>
  <pageMargins left="0.98425196850393704" right="0.39370078740157483" top="0.39370078740157483" bottom="0.39370078740157483" header="0" footer="0"/>
  <pageSetup paperSize="9" scale="7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122"/>
  <sheetViews>
    <sheetView view="pageBreakPreview" zoomScale="85" zoomScaleNormal="100" zoomScaleSheetLayoutView="85" workbookViewId="0">
      <pane xSplit="6" ySplit="2" topLeftCell="G111"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101</v>
      </c>
      <c r="B2" s="4" t="s">
        <v>102</v>
      </c>
      <c r="C2" s="5"/>
      <c r="D2" s="6"/>
      <c r="E2" s="7"/>
      <c r="F2" s="7"/>
    </row>
    <row r="3" spans="1:6">
      <c r="A3" s="14" t="str">
        <f>A2&amp;"1."</f>
        <v>13.1.</v>
      </c>
      <c r="B3" s="8" t="s">
        <v>6</v>
      </c>
      <c r="C3" s="9"/>
      <c r="D3" s="10"/>
      <c r="E3" s="11"/>
      <c r="F3" s="11"/>
    </row>
    <row r="4" spans="1:6">
      <c r="A4" t="str">
        <f>A3&amp;"1"</f>
        <v>13.1.1</v>
      </c>
      <c r="B4" t="s">
        <v>8</v>
      </c>
    </row>
    <row r="5" spans="1:6" ht="150">
      <c r="B5" s="15" t="s">
        <v>176</v>
      </c>
      <c r="C5" s="16" t="s">
        <v>10</v>
      </c>
    </row>
    <row r="6" spans="1:6">
      <c r="B6" s="15"/>
    </row>
    <row r="7" spans="1:6">
      <c r="A7" t="str">
        <f>A$3&amp;TEXT(COUNTA(A$4:A6)+1,0)</f>
        <v>13.1.2</v>
      </c>
      <c r="B7" t="s">
        <v>11</v>
      </c>
    </row>
    <row r="8" spans="1:6" ht="165">
      <c r="B8" s="15" t="s">
        <v>12</v>
      </c>
      <c r="C8" s="16" t="s">
        <v>10</v>
      </c>
    </row>
    <row r="9" spans="1:6">
      <c r="B9" s="15"/>
    </row>
    <row r="10" spans="1:6">
      <c r="A10" t="str">
        <f>A$3&amp;TEXT(COUNTA(A$4:A9)+1,0)</f>
        <v>13.1.3</v>
      </c>
      <c r="B10" t="s">
        <v>13</v>
      </c>
    </row>
    <row r="11" spans="1:6" ht="165">
      <c r="B11" s="15" t="s">
        <v>14</v>
      </c>
      <c r="C11" s="16" t="s">
        <v>10</v>
      </c>
    </row>
    <row r="13" spans="1:6">
      <c r="A13" t="str">
        <f>A$3&amp;TEXT(COUNTA(A$4:A12)+1,0)</f>
        <v>13.1.4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13.1.5</v>
      </c>
      <c r="B16" s="15" t="s">
        <v>15</v>
      </c>
    </row>
    <row r="17" spans="1:3" ht="155.25" customHeight="1">
      <c r="B17" s="15" t="s">
        <v>16</v>
      </c>
      <c r="C17" s="16" t="s">
        <v>10</v>
      </c>
    </row>
    <row r="18" spans="1:3">
      <c r="B18" s="15"/>
    </row>
    <row r="19" spans="1:3">
      <c r="A19" t="str">
        <f>A$3&amp;TEXT(COUNTA(A$4:A18)+1,0)</f>
        <v>13.1.6</v>
      </c>
      <c r="B19" s="15" t="s">
        <v>46</v>
      </c>
    </row>
    <row r="20" spans="1:3" ht="124.5" customHeight="1">
      <c r="B20" s="15" t="s">
        <v>47</v>
      </c>
      <c r="C20" s="16" t="s">
        <v>10</v>
      </c>
    </row>
    <row r="22" spans="1:3">
      <c r="A22" t="str">
        <f>A$3&amp;TEXT(COUNTA(A$4:A21)+1,0)</f>
        <v>13.1.7</v>
      </c>
      <c r="B22" s="15" t="s">
        <v>17</v>
      </c>
    </row>
    <row r="23" spans="1:3" ht="45">
      <c r="B23" s="15" t="s">
        <v>18</v>
      </c>
      <c r="C23" s="16" t="s">
        <v>10</v>
      </c>
    </row>
    <row r="25" spans="1:3">
      <c r="A25" t="str">
        <f>A$3&amp;TEXT(COUNTA(A$4:A24)+1,0)</f>
        <v>13.1.8</v>
      </c>
      <c r="B25" s="15" t="s">
        <v>19</v>
      </c>
    </row>
    <row r="26" spans="1:3" ht="60">
      <c r="B26" s="15" t="s">
        <v>20</v>
      </c>
      <c r="C26" s="16" t="s">
        <v>10</v>
      </c>
    </row>
    <row r="28" spans="1:3">
      <c r="A28" t="str">
        <f>A$3&amp;TEXT(COUNTA(A$4:A27)+1,0)</f>
        <v>13.1.9</v>
      </c>
      <c r="B28" s="15" t="s">
        <v>21</v>
      </c>
    </row>
    <row r="29" spans="1:3" ht="30">
      <c r="B29" s="15" t="s">
        <v>22</v>
      </c>
      <c r="C29" s="16" t="s">
        <v>64</v>
      </c>
    </row>
    <row r="31" spans="1:3">
      <c r="A31" t="str">
        <f>A$3&amp;TEXT(COUNTA(A$4:A30)+1,0)</f>
        <v>13.1.10</v>
      </c>
      <c r="B31" s="15" t="s">
        <v>62</v>
      </c>
    </row>
    <row r="32" spans="1:3" ht="30">
      <c r="B32" s="15" t="s">
        <v>63</v>
      </c>
      <c r="C32" s="16" t="s">
        <v>64</v>
      </c>
    </row>
    <row r="34" spans="1:3">
      <c r="A34" t="str">
        <f>A$3&amp;TEXT(COUNTA(A$4:A33)+1,0)</f>
        <v>13.1.11</v>
      </c>
      <c r="B34" s="15" t="s">
        <v>155</v>
      </c>
    </row>
    <row r="35" spans="1:3" ht="30">
      <c r="B35" s="15" t="s">
        <v>156</v>
      </c>
      <c r="C35" s="16" t="s">
        <v>64</v>
      </c>
    </row>
    <row r="37" spans="1:3">
      <c r="A37" t="str">
        <f>A$3&amp;TEXT(COUNTA(A$4:A36)+1,0)</f>
        <v>13.1.12</v>
      </c>
      <c r="B37" s="15" t="s">
        <v>69</v>
      </c>
    </row>
    <row r="38" spans="1:3">
      <c r="B38" s="15" t="s">
        <v>70</v>
      </c>
      <c r="C38" s="16" t="s">
        <v>64</v>
      </c>
    </row>
    <row r="40" spans="1:3">
      <c r="A40" t="str">
        <f>A$3&amp;TEXT(COUNTA(A$4:A39)+1,0)</f>
        <v>13.1.13</v>
      </c>
      <c r="B40" s="15" t="s">
        <v>45</v>
      </c>
    </row>
    <row r="41" spans="1:3" ht="180">
      <c r="B41" s="15" t="s">
        <v>53</v>
      </c>
      <c r="C41" s="16" t="s">
        <v>10</v>
      </c>
    </row>
    <row r="43" spans="1:3">
      <c r="A43" t="str">
        <f>A$3&amp;TEXT(COUNTA(A$4:A42)+1,0)</f>
        <v>13.1.14</v>
      </c>
      <c r="B43" s="15" t="s">
        <v>51</v>
      </c>
    </row>
    <row r="44" spans="1:3" ht="30">
      <c r="B44" s="15" t="s">
        <v>52</v>
      </c>
      <c r="C44" s="16" t="s">
        <v>10</v>
      </c>
    </row>
    <row r="46" spans="1:3">
      <c r="A46" t="str">
        <f>A$3&amp;TEXT(COUNTA(A$4:A45)+1,0)</f>
        <v>13.1.15</v>
      </c>
      <c r="B46" s="15" t="s">
        <v>48</v>
      </c>
    </row>
    <row r="47" spans="1:3" ht="165">
      <c r="B47" s="15" t="s">
        <v>23</v>
      </c>
      <c r="C47" s="16" t="s">
        <v>10</v>
      </c>
    </row>
    <row r="49" spans="1:6">
      <c r="A49" t="str">
        <f>A$3&amp;TEXT(COUNTA(A$4:A48)+1,0)</f>
        <v>13.1.16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13.2.</v>
      </c>
      <c r="B54" s="8" t="s">
        <v>24</v>
      </c>
      <c r="C54" s="9"/>
      <c r="D54" s="10"/>
      <c r="E54" s="11"/>
      <c r="F54" s="11"/>
    </row>
    <row r="55" spans="1:6">
      <c r="A55" t="str">
        <f>A54&amp;"1"</f>
        <v>13.2.1</v>
      </c>
      <c r="B55" t="s">
        <v>54</v>
      </c>
    </row>
    <row r="56" spans="1:6" ht="30">
      <c r="B56" s="15" t="s">
        <v>55</v>
      </c>
      <c r="C56" s="16" t="s">
        <v>10</v>
      </c>
    </row>
    <row r="57" spans="1:6">
      <c r="B57" s="15"/>
    </row>
    <row r="58" spans="1:6">
      <c r="A58" t="str">
        <f>A$54&amp;TEXT(COUNTA(A$55:A57)+1,0)</f>
        <v>13.2.2</v>
      </c>
      <c r="B58" t="s">
        <v>56</v>
      </c>
    </row>
    <row r="59" spans="1:6" ht="30">
      <c r="B59" s="15" t="s">
        <v>57</v>
      </c>
      <c r="C59" s="16" t="s">
        <v>10</v>
      </c>
    </row>
    <row r="60" spans="1:6">
      <c r="B60" s="15"/>
    </row>
    <row r="61" spans="1:6">
      <c r="A61" t="str">
        <f>A$54&amp;TEXT(COUNTA(A$55:A60)+1,0)</f>
        <v>13.2.3</v>
      </c>
      <c r="B61" t="s">
        <v>58</v>
      </c>
    </row>
    <row r="62" spans="1:6" ht="45">
      <c r="B62" s="15" t="s">
        <v>59</v>
      </c>
      <c r="C62" s="16" t="s">
        <v>10</v>
      </c>
    </row>
    <row r="64" spans="1:6">
      <c r="A64" t="str">
        <f>A$54&amp;TEXT(COUNTA(A$55:A63)+1,0)</f>
        <v>13.2.4</v>
      </c>
      <c r="B64" s="15" t="s">
        <v>60</v>
      </c>
    </row>
    <row r="65" spans="1:3" ht="45">
      <c r="B65" s="15" t="s">
        <v>61</v>
      </c>
      <c r="C65" s="16" t="s">
        <v>10</v>
      </c>
    </row>
    <row r="66" spans="1:3">
      <c r="B66" s="15"/>
    </row>
    <row r="67" spans="1:3">
      <c r="A67" t="str">
        <f>A$54&amp;TEXT(COUNTA(A$55:A66)+1,0)</f>
        <v>13.2.5</v>
      </c>
      <c r="B67" s="15" t="s">
        <v>65</v>
      </c>
    </row>
    <row r="68" spans="1:3" ht="30">
      <c r="B68" s="15" t="s">
        <v>66</v>
      </c>
      <c r="C68" s="16" t="s">
        <v>10</v>
      </c>
    </row>
    <row r="69" spans="1:3">
      <c r="B69" s="15"/>
    </row>
    <row r="70" spans="1:3">
      <c r="A70" t="str">
        <f>A$54&amp;TEXT(COUNTA(A$55:A69)+1,0)</f>
        <v>13.2.6</v>
      </c>
      <c r="B70" s="15" t="s">
        <v>67</v>
      </c>
    </row>
    <row r="71" spans="1:3">
      <c r="B71" s="15" t="s">
        <v>68</v>
      </c>
      <c r="C71" s="16" t="s">
        <v>10</v>
      </c>
    </row>
    <row r="73" spans="1:3">
      <c r="A73" t="str">
        <f>A$54&amp;TEXT(COUNTA(A$55:A72)+1,0)</f>
        <v>13.2.7</v>
      </c>
      <c r="B73" s="23" t="str">
        <f>'jedinicne cijene'!$B$79</f>
        <v>Spajanje rampi</v>
      </c>
    </row>
    <row r="74" spans="1:3">
      <c r="B74" s="23" t="str">
        <f>'jedinicne cijene'!$B$80</f>
        <v>Uvlačenje kabela i spajanje na upravljački modul rampe</v>
      </c>
      <c r="C74" s="16" t="s">
        <v>10</v>
      </c>
    </row>
    <row r="76" spans="1:3">
      <c r="A76" t="str">
        <f>A$54&amp;TEXT(COUNTA(A$55:A75)+1,0)</f>
        <v>13.2.8</v>
      </c>
      <c r="B76" s="15" t="s">
        <v>71</v>
      </c>
    </row>
    <row r="77" spans="1:3">
      <c r="B77" s="15" t="s">
        <v>72</v>
      </c>
      <c r="C77" s="16" t="s">
        <v>64</v>
      </c>
    </row>
    <row r="79" spans="1:3">
      <c r="A79" t="str">
        <f>A$54&amp;TEXT(COUNTA(A$55:A78)+1,0)</f>
        <v>13.2.9</v>
      </c>
      <c r="B79" s="15" t="s">
        <v>167</v>
      </c>
    </row>
    <row r="80" spans="1:3" ht="30">
      <c r="B80" s="15" t="s">
        <v>168</v>
      </c>
      <c r="C80" s="16" t="s">
        <v>10</v>
      </c>
    </row>
    <row r="82" spans="1:6">
      <c r="A82" t="str">
        <f>A$54&amp;TEXT(COUNTA(A$55:A81)+1,0)</f>
        <v>13.2.10</v>
      </c>
      <c r="B82" s="15" t="s">
        <v>73</v>
      </c>
    </row>
    <row r="83" spans="1:6" ht="30">
      <c r="B83" s="15" t="s">
        <v>74</v>
      </c>
      <c r="C83" s="16" t="s">
        <v>10</v>
      </c>
    </row>
    <row r="85" spans="1:6">
      <c r="A85" t="str">
        <f>A$54&amp;TEXT(COUNTA(A$55:A84)+1,0)</f>
        <v>13.2.11</v>
      </c>
      <c r="B85" s="15" t="s">
        <v>75</v>
      </c>
    </row>
    <row r="86" spans="1:6" ht="30">
      <c r="B86" s="15" t="s">
        <v>76</v>
      </c>
      <c r="C86" s="16" t="s">
        <v>10</v>
      </c>
    </row>
    <row r="87" spans="1:6">
      <c r="A87" t="s">
        <v>218</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13.3.</v>
      </c>
      <c r="B92" s="8" t="s">
        <v>25</v>
      </c>
      <c r="C92" s="9"/>
      <c r="D92" s="10"/>
      <c r="E92" s="11"/>
      <c r="F92" s="11"/>
    </row>
    <row r="93" spans="1:6">
      <c r="A93" t="str">
        <f>A92&amp;"1"</f>
        <v>13.3.1</v>
      </c>
      <c r="B93" t="s">
        <v>27</v>
      </c>
    </row>
    <row r="94" spans="1:6" ht="90">
      <c r="B94" s="15" t="s">
        <v>28</v>
      </c>
      <c r="C94" s="16" t="s">
        <v>29</v>
      </c>
    </row>
    <row r="95" spans="1:6">
      <c r="B95" s="15"/>
    </row>
    <row r="96" spans="1:6">
      <c r="A96" t="str">
        <f>A$92&amp;TEXT(COUNTA(A$93:A95)+1,0)</f>
        <v>13.3.2</v>
      </c>
      <c r="B96" t="s">
        <v>30</v>
      </c>
    </row>
    <row r="97" spans="1:3" ht="60">
      <c r="B97" s="15" t="s">
        <v>31</v>
      </c>
      <c r="C97" s="16" t="s">
        <v>29</v>
      </c>
    </row>
    <row r="98" spans="1:3">
      <c r="B98" s="15"/>
    </row>
    <row r="99" spans="1:3">
      <c r="A99" t="str">
        <f>A$92&amp;TEXT(COUNTA(A$93:A98)+1,0)</f>
        <v>13.3.3</v>
      </c>
      <c r="B99" t="s">
        <v>35</v>
      </c>
    </row>
    <row r="100" spans="1:3" ht="75">
      <c r="B100" s="15" t="s">
        <v>36</v>
      </c>
      <c r="C100" s="16" t="s">
        <v>29</v>
      </c>
    </row>
    <row r="101" spans="1:3">
      <c r="B101" s="15"/>
    </row>
    <row r="102" spans="1:3">
      <c r="A102" t="str">
        <f>A$92&amp;TEXT(COUNTA(A$93:A101)+1,0)</f>
        <v>13.3.4</v>
      </c>
      <c r="B102" s="15" t="s">
        <v>37</v>
      </c>
    </row>
    <row r="103" spans="1:3" ht="60">
      <c r="B103" s="15" t="s">
        <v>38</v>
      </c>
      <c r="C103" s="16" t="s">
        <v>29</v>
      </c>
    </row>
    <row r="104" spans="1:3">
      <c r="B104" s="15"/>
    </row>
    <row r="105" spans="1:3">
      <c r="A105" t="str">
        <f>A$92&amp;TEXT(COUNTA(A$93:A104)+1,0)</f>
        <v>13.3.5</v>
      </c>
      <c r="B105" t="s">
        <v>32</v>
      </c>
    </row>
    <row r="106" spans="1:3" ht="30">
      <c r="B106" s="15" t="s">
        <v>33</v>
      </c>
      <c r="C106" s="16" t="s">
        <v>34</v>
      </c>
    </row>
    <row r="108" spans="1:3">
      <c r="A108" t="str">
        <f>A$92&amp;TEXT(COUNTA(A$93:A107)+1,0)</f>
        <v>13.3.6</v>
      </c>
      <c r="B108" t="s">
        <v>39</v>
      </c>
    </row>
    <row r="109" spans="1:3" ht="30">
      <c r="B109" s="15" t="s">
        <v>40</v>
      </c>
      <c r="C109" s="16" t="s">
        <v>34</v>
      </c>
    </row>
    <row r="111" spans="1:3">
      <c r="A111" t="str">
        <f>A$92&amp;TEXT(COUNTA(A$93:A110)+1,0)</f>
        <v>13.3.7</v>
      </c>
      <c r="B111" s="15" t="s">
        <v>41</v>
      </c>
    </row>
    <row r="112" spans="1:3" ht="30">
      <c r="B112" s="15" t="s">
        <v>42</v>
      </c>
      <c r="C112" s="16" t="s">
        <v>34</v>
      </c>
    </row>
    <row r="113" spans="1:6">
      <c r="B113" s="15"/>
    </row>
    <row r="114" spans="1:6">
      <c r="A114" t="str">
        <f>A$92&amp;TEXT(COUNTA(A$93:A113)+1,0)</f>
        <v>13.3.8</v>
      </c>
      <c r="B114" s="15" t="s">
        <v>43</v>
      </c>
    </row>
    <row r="115" spans="1:6" ht="19.5" customHeight="1">
      <c r="B115" s="15" t="s">
        <v>44</v>
      </c>
      <c r="C115" s="16" t="s">
        <v>29</v>
      </c>
    </row>
    <row r="117" spans="1:6">
      <c r="A117" t="str">
        <f>A$92&amp;TEXT(COUNTA(A$93:A116)+1,0)</f>
        <v>13.3.9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DUBRAVE - PRIVOZ ZAGREB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opLeftCell="A43" workbookViewId="0">
      <selection activeCell="F27" sqref="F27"/>
    </sheetView>
  </sheetViews>
  <sheetFormatPr defaultRowHeight="15"/>
  <cols>
    <col min="1" max="1" width="87" style="24" customWidth="1"/>
    <col min="2" max="256" width="9.140625" style="24"/>
    <col min="257" max="257" width="87" style="24" customWidth="1"/>
    <col min="258" max="512" width="9.140625" style="24"/>
    <col min="513" max="513" width="87" style="24" customWidth="1"/>
    <col min="514" max="768" width="9.140625" style="24"/>
    <col min="769" max="769" width="87" style="24" customWidth="1"/>
    <col min="770" max="1024" width="9.140625" style="24"/>
    <col min="1025" max="1025" width="87" style="24" customWidth="1"/>
    <col min="1026" max="1280" width="9.140625" style="24"/>
    <col min="1281" max="1281" width="87" style="24" customWidth="1"/>
    <col min="1282" max="1536" width="9.140625" style="24"/>
    <col min="1537" max="1537" width="87" style="24" customWidth="1"/>
    <col min="1538" max="1792" width="9.140625" style="24"/>
    <col min="1793" max="1793" width="87" style="24" customWidth="1"/>
    <col min="1794" max="2048" width="9.140625" style="24"/>
    <col min="2049" max="2049" width="87" style="24" customWidth="1"/>
    <col min="2050" max="2304" width="9.140625" style="24"/>
    <col min="2305" max="2305" width="87" style="24" customWidth="1"/>
    <col min="2306" max="2560" width="9.140625" style="24"/>
    <col min="2561" max="2561" width="87" style="24" customWidth="1"/>
    <col min="2562" max="2816" width="9.140625" style="24"/>
    <col min="2817" max="2817" width="87" style="24" customWidth="1"/>
    <col min="2818" max="3072" width="9.140625" style="24"/>
    <col min="3073" max="3073" width="87" style="24" customWidth="1"/>
    <col min="3074" max="3328" width="9.140625" style="24"/>
    <col min="3329" max="3329" width="87" style="24" customWidth="1"/>
    <col min="3330" max="3584" width="9.140625" style="24"/>
    <col min="3585" max="3585" width="87" style="24" customWidth="1"/>
    <col min="3586" max="3840" width="9.140625" style="24"/>
    <col min="3841" max="3841" width="87" style="24" customWidth="1"/>
    <col min="3842" max="4096" width="9.140625" style="24"/>
    <col min="4097" max="4097" width="87" style="24" customWidth="1"/>
    <col min="4098" max="4352" width="9.140625" style="24"/>
    <col min="4353" max="4353" width="87" style="24" customWidth="1"/>
    <col min="4354" max="4608" width="9.140625" style="24"/>
    <col min="4609" max="4609" width="87" style="24" customWidth="1"/>
    <col min="4610" max="4864" width="9.140625" style="24"/>
    <col min="4865" max="4865" width="87" style="24" customWidth="1"/>
    <col min="4866" max="5120" width="9.140625" style="24"/>
    <col min="5121" max="5121" width="87" style="24" customWidth="1"/>
    <col min="5122" max="5376" width="9.140625" style="24"/>
    <col min="5377" max="5377" width="87" style="24" customWidth="1"/>
    <col min="5378" max="5632" width="9.140625" style="24"/>
    <col min="5633" max="5633" width="87" style="24" customWidth="1"/>
    <col min="5634" max="5888" width="9.140625" style="24"/>
    <col min="5889" max="5889" width="87" style="24" customWidth="1"/>
    <col min="5890" max="6144" width="9.140625" style="24"/>
    <col min="6145" max="6145" width="87" style="24" customWidth="1"/>
    <col min="6146" max="6400" width="9.140625" style="24"/>
    <col min="6401" max="6401" width="87" style="24" customWidth="1"/>
    <col min="6402" max="6656" width="9.140625" style="24"/>
    <col min="6657" max="6657" width="87" style="24" customWidth="1"/>
    <col min="6658" max="6912" width="9.140625" style="24"/>
    <col min="6913" max="6913" width="87" style="24" customWidth="1"/>
    <col min="6914" max="7168" width="9.140625" style="24"/>
    <col min="7169" max="7169" width="87" style="24" customWidth="1"/>
    <col min="7170" max="7424" width="9.140625" style="24"/>
    <col min="7425" max="7425" width="87" style="24" customWidth="1"/>
    <col min="7426" max="7680" width="9.140625" style="24"/>
    <col min="7681" max="7681" width="87" style="24" customWidth="1"/>
    <col min="7682" max="7936" width="9.140625" style="24"/>
    <col min="7937" max="7937" width="87" style="24" customWidth="1"/>
    <col min="7938" max="8192" width="9.140625" style="24"/>
    <col min="8193" max="8193" width="87" style="24" customWidth="1"/>
    <col min="8194" max="8448" width="9.140625" style="24"/>
    <col min="8449" max="8449" width="87" style="24" customWidth="1"/>
    <col min="8450" max="8704" width="9.140625" style="24"/>
    <col min="8705" max="8705" width="87" style="24" customWidth="1"/>
    <col min="8706" max="8960" width="9.140625" style="24"/>
    <col min="8961" max="8961" width="87" style="24" customWidth="1"/>
    <col min="8962" max="9216" width="9.140625" style="24"/>
    <col min="9217" max="9217" width="87" style="24" customWidth="1"/>
    <col min="9218" max="9472" width="9.140625" style="24"/>
    <col min="9473" max="9473" width="87" style="24" customWidth="1"/>
    <col min="9474" max="9728" width="9.140625" style="24"/>
    <col min="9729" max="9729" width="87" style="24" customWidth="1"/>
    <col min="9730" max="9984" width="9.140625" style="24"/>
    <col min="9985" max="9985" width="87" style="24" customWidth="1"/>
    <col min="9986" max="10240" width="9.140625" style="24"/>
    <col min="10241" max="10241" width="87" style="24" customWidth="1"/>
    <col min="10242" max="10496" width="9.140625" style="24"/>
    <col min="10497" max="10497" width="87" style="24" customWidth="1"/>
    <col min="10498" max="10752" width="9.140625" style="24"/>
    <col min="10753" max="10753" width="87" style="24" customWidth="1"/>
    <col min="10754" max="11008" width="9.140625" style="24"/>
    <col min="11009" max="11009" width="87" style="24" customWidth="1"/>
    <col min="11010" max="11264" width="9.140625" style="24"/>
    <col min="11265" max="11265" width="87" style="24" customWidth="1"/>
    <col min="11266" max="11520" width="9.140625" style="24"/>
    <col min="11521" max="11521" width="87" style="24" customWidth="1"/>
    <col min="11522" max="11776" width="9.140625" style="24"/>
    <col min="11777" max="11777" width="87" style="24" customWidth="1"/>
    <col min="11778" max="12032" width="9.140625" style="24"/>
    <col min="12033" max="12033" width="87" style="24" customWidth="1"/>
    <col min="12034" max="12288" width="9.140625" style="24"/>
    <col min="12289" max="12289" width="87" style="24" customWidth="1"/>
    <col min="12290" max="12544" width="9.140625" style="24"/>
    <col min="12545" max="12545" width="87" style="24" customWidth="1"/>
    <col min="12546" max="12800" width="9.140625" style="24"/>
    <col min="12801" max="12801" width="87" style="24" customWidth="1"/>
    <col min="12802" max="13056" width="9.140625" style="24"/>
    <col min="13057" max="13057" width="87" style="24" customWidth="1"/>
    <col min="13058" max="13312" width="9.140625" style="24"/>
    <col min="13313" max="13313" width="87" style="24" customWidth="1"/>
    <col min="13314" max="13568" width="9.140625" style="24"/>
    <col min="13569" max="13569" width="87" style="24" customWidth="1"/>
    <col min="13570" max="13824" width="9.140625" style="24"/>
    <col min="13825" max="13825" width="87" style="24" customWidth="1"/>
    <col min="13826" max="14080" width="9.140625" style="24"/>
    <col min="14081" max="14081" width="87" style="24" customWidth="1"/>
    <col min="14082" max="14336" width="9.140625" style="24"/>
    <col min="14337" max="14337" width="87" style="24" customWidth="1"/>
    <col min="14338" max="14592" width="9.140625" style="24"/>
    <col min="14593" max="14593" width="87" style="24" customWidth="1"/>
    <col min="14594" max="14848" width="9.140625" style="24"/>
    <col min="14849" max="14849" width="87" style="24" customWidth="1"/>
    <col min="14850" max="15104" width="9.140625" style="24"/>
    <col min="15105" max="15105" width="87" style="24" customWidth="1"/>
    <col min="15106" max="15360" width="9.140625" style="24"/>
    <col min="15361" max="15361" width="87" style="24" customWidth="1"/>
    <col min="15362" max="15616" width="9.140625" style="24"/>
    <col min="15617" max="15617" width="87" style="24" customWidth="1"/>
    <col min="15618" max="15872" width="9.140625" style="24"/>
    <col min="15873" max="15873" width="87" style="24" customWidth="1"/>
    <col min="15874" max="16128" width="9.140625" style="24"/>
    <col min="16129" max="16129" width="87" style="24" customWidth="1"/>
    <col min="16130" max="16384" width="9.140625" style="24"/>
  </cols>
  <sheetData>
    <row r="1" spans="1:1">
      <c r="A1" s="28" t="s">
        <v>190</v>
      </c>
    </row>
    <row r="2" spans="1:1">
      <c r="A2" s="27"/>
    </row>
    <row r="3" spans="1:1" ht="75">
      <c r="A3" s="26" t="s">
        <v>189</v>
      </c>
    </row>
    <row r="4" spans="1:1">
      <c r="A4" s="26"/>
    </row>
    <row r="5" spans="1:1" ht="105">
      <c r="A5" s="26" t="s">
        <v>188</v>
      </c>
    </row>
    <row r="6" spans="1:1">
      <c r="A6" s="26"/>
    </row>
    <row r="7" spans="1:1" ht="90">
      <c r="A7" s="26" t="s">
        <v>187</v>
      </c>
    </row>
    <row r="8" spans="1:1">
      <c r="A8" s="26"/>
    </row>
    <row r="9" spans="1:1" ht="90">
      <c r="A9" s="26" t="s">
        <v>186</v>
      </c>
    </row>
    <row r="10" spans="1:1">
      <c r="A10" s="26"/>
    </row>
    <row r="11" spans="1:1" ht="75">
      <c r="A11" s="26" t="s">
        <v>185</v>
      </c>
    </row>
    <row r="12" spans="1:1">
      <c r="A12" s="26"/>
    </row>
    <row r="13" spans="1:1" ht="90">
      <c r="A13" s="26" t="s">
        <v>184</v>
      </c>
    </row>
    <row r="14" spans="1:1">
      <c r="A14" s="26"/>
    </row>
    <row r="15" spans="1:1" ht="60">
      <c r="A15" s="26" t="s">
        <v>183</v>
      </c>
    </row>
    <row r="16" spans="1:1">
      <c r="A16" s="26"/>
    </row>
    <row r="17" spans="1:1" ht="45">
      <c r="A17" s="26" t="s">
        <v>182</v>
      </c>
    </row>
    <row r="18" spans="1:1">
      <c r="A18" s="26"/>
    </row>
    <row r="19" spans="1:1" ht="45">
      <c r="A19" s="26" t="s">
        <v>181</v>
      </c>
    </row>
    <row r="20" spans="1:1">
      <c r="A20" s="26"/>
    </row>
    <row r="21" spans="1:1" ht="30">
      <c r="A21" s="26" t="s">
        <v>180</v>
      </c>
    </row>
    <row r="22" spans="1:1">
      <c r="A22" s="26"/>
    </row>
    <row r="23" spans="1:1" ht="45">
      <c r="A23" s="25" t="s">
        <v>179</v>
      </c>
    </row>
    <row r="24" spans="1:1">
      <c r="A24" s="25"/>
    </row>
    <row r="25" spans="1:1" ht="90">
      <c r="A25" s="26" t="s">
        <v>178</v>
      </c>
    </row>
    <row r="27" spans="1:1" ht="270">
      <c r="A27" s="25" t="s">
        <v>177</v>
      </c>
    </row>
    <row r="28" spans="1:1">
      <c r="A28"/>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122"/>
  <sheetViews>
    <sheetView view="pageBreakPreview" zoomScale="85" zoomScaleNormal="100" zoomScaleSheetLayoutView="85" workbookViewId="0">
      <pane xSplit="6" ySplit="2" topLeftCell="G108"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103</v>
      </c>
      <c r="B2" s="4" t="s">
        <v>104</v>
      </c>
      <c r="C2" s="5"/>
      <c r="D2" s="6"/>
      <c r="E2" s="7"/>
      <c r="F2" s="7"/>
    </row>
    <row r="3" spans="1:6">
      <c r="A3" s="14" t="str">
        <f>A2&amp;"1."</f>
        <v>14.1.</v>
      </c>
      <c r="B3" s="8" t="s">
        <v>6</v>
      </c>
      <c r="C3" s="9"/>
      <c r="D3" s="10"/>
      <c r="E3" s="11"/>
      <c r="F3" s="11"/>
    </row>
    <row r="4" spans="1:6">
      <c r="A4" t="str">
        <f>A3&amp;"1"</f>
        <v>14.1.1</v>
      </c>
      <c r="B4" t="s">
        <v>8</v>
      </c>
    </row>
    <row r="5" spans="1:6" ht="150">
      <c r="B5" s="15" t="s">
        <v>176</v>
      </c>
      <c r="C5" s="16" t="s">
        <v>10</v>
      </c>
    </row>
    <row r="6" spans="1:6">
      <c r="B6" s="15"/>
    </row>
    <row r="7" spans="1:6">
      <c r="A7" t="str">
        <f>A$3&amp;TEXT(COUNTA(A$4:A6)+1,0)</f>
        <v>14.1.2</v>
      </c>
      <c r="B7" t="s">
        <v>11</v>
      </c>
    </row>
    <row r="8" spans="1:6" ht="165">
      <c r="B8" s="15" t="s">
        <v>12</v>
      </c>
      <c r="C8" s="16" t="s">
        <v>10</v>
      </c>
    </row>
    <row r="9" spans="1:6">
      <c r="B9" s="15"/>
    </row>
    <row r="10" spans="1:6">
      <c r="A10" t="str">
        <f>A$3&amp;TEXT(COUNTA(A$4:A9)+1,0)</f>
        <v>14.1.3</v>
      </c>
      <c r="B10" t="s">
        <v>13</v>
      </c>
    </row>
    <row r="11" spans="1:6" ht="165">
      <c r="B11" s="15" t="s">
        <v>14</v>
      </c>
      <c r="C11" s="16" t="s">
        <v>10</v>
      </c>
    </row>
    <row r="13" spans="1:6">
      <c r="A13" t="str">
        <f>A$3&amp;TEXT(COUNTA(A$4:A12)+1,0)</f>
        <v>14.1.4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14.1.5</v>
      </c>
      <c r="B16" s="15" t="s">
        <v>15</v>
      </c>
    </row>
    <row r="17" spans="1:3" ht="155.25" customHeight="1">
      <c r="B17" s="15" t="s">
        <v>16</v>
      </c>
      <c r="C17" s="16" t="s">
        <v>10</v>
      </c>
    </row>
    <row r="18" spans="1:3">
      <c r="B18" s="15"/>
    </row>
    <row r="19" spans="1:3">
      <c r="A19" t="str">
        <f>A$3&amp;TEXT(COUNTA(A$4:A18)+1,0)</f>
        <v>14.1.6</v>
      </c>
      <c r="B19" s="15" t="s">
        <v>46</v>
      </c>
    </row>
    <row r="20" spans="1:3" ht="124.5" customHeight="1">
      <c r="B20" s="15" t="s">
        <v>47</v>
      </c>
      <c r="C20" s="16" t="s">
        <v>10</v>
      </c>
    </row>
    <row r="22" spans="1:3">
      <c r="A22" t="str">
        <f>A$3&amp;TEXT(COUNTA(A$4:A21)+1,0)</f>
        <v>14.1.7</v>
      </c>
      <c r="B22" s="15" t="s">
        <v>17</v>
      </c>
    </row>
    <row r="23" spans="1:3" ht="45">
      <c r="B23" s="15" t="s">
        <v>18</v>
      </c>
      <c r="C23" s="16" t="s">
        <v>10</v>
      </c>
    </row>
    <row r="25" spans="1:3">
      <c r="A25" t="str">
        <f>A$3&amp;TEXT(COUNTA(A$4:A24)+1,0)</f>
        <v>14.1.8</v>
      </c>
      <c r="B25" s="15" t="s">
        <v>19</v>
      </c>
    </row>
    <row r="26" spans="1:3" ht="60">
      <c r="B26" s="15" t="s">
        <v>20</v>
      </c>
      <c r="C26" s="16" t="s">
        <v>10</v>
      </c>
    </row>
    <row r="28" spans="1:3">
      <c r="A28" t="str">
        <f>A$3&amp;TEXT(COUNTA(A$4:A27)+1,0)</f>
        <v>14.1.9</v>
      </c>
      <c r="B28" s="15" t="s">
        <v>21</v>
      </c>
    </row>
    <row r="29" spans="1:3" ht="30">
      <c r="B29" s="15" t="s">
        <v>22</v>
      </c>
      <c r="C29" s="16" t="s">
        <v>64</v>
      </c>
    </row>
    <row r="31" spans="1:3">
      <c r="A31" t="str">
        <f>A$3&amp;TEXT(COUNTA(A$4:A30)+1,0)</f>
        <v>14.1.10</v>
      </c>
      <c r="B31" s="15" t="s">
        <v>62</v>
      </c>
    </row>
    <row r="32" spans="1:3" ht="30">
      <c r="B32" s="15" t="s">
        <v>63</v>
      </c>
      <c r="C32" s="16" t="s">
        <v>64</v>
      </c>
    </row>
    <row r="34" spans="1:3">
      <c r="A34" t="str">
        <f>A$3&amp;TEXT(COUNTA(A$4:A33)+1,0)</f>
        <v>14.1.11</v>
      </c>
      <c r="B34" s="15" t="s">
        <v>155</v>
      </c>
    </row>
    <row r="35" spans="1:3" ht="30">
      <c r="B35" s="15" t="s">
        <v>156</v>
      </c>
      <c r="C35" s="16" t="s">
        <v>64</v>
      </c>
    </row>
    <row r="37" spans="1:3">
      <c r="A37" t="str">
        <f>A$3&amp;TEXT(COUNTA(A$4:A36)+1,0)</f>
        <v>14.1.12</v>
      </c>
      <c r="B37" s="15" t="s">
        <v>69</v>
      </c>
    </row>
    <row r="38" spans="1:3">
      <c r="B38" s="15" t="s">
        <v>70</v>
      </c>
      <c r="C38" s="16" t="s">
        <v>64</v>
      </c>
    </row>
    <row r="40" spans="1:3">
      <c r="A40" t="str">
        <f>A$3&amp;TEXT(COUNTA(A$4:A39)+1,0)</f>
        <v>14.1.13</v>
      </c>
      <c r="B40" s="15" t="s">
        <v>45</v>
      </c>
    </row>
    <row r="41" spans="1:3" ht="180">
      <c r="B41" s="15" t="s">
        <v>53</v>
      </c>
      <c r="C41" s="16" t="s">
        <v>10</v>
      </c>
    </row>
    <row r="43" spans="1:3">
      <c r="A43" t="str">
        <f>A$3&amp;TEXT(COUNTA(A$4:A42)+1,0)</f>
        <v>14.1.14</v>
      </c>
      <c r="B43" s="15" t="s">
        <v>51</v>
      </c>
    </row>
    <row r="44" spans="1:3" ht="30">
      <c r="B44" s="15" t="s">
        <v>52</v>
      </c>
      <c r="C44" s="16" t="s">
        <v>10</v>
      </c>
    </row>
    <row r="46" spans="1:3">
      <c r="A46" t="str">
        <f>A$3&amp;TEXT(COUNTA(A$4:A45)+1,0)</f>
        <v>14.1.15</v>
      </c>
      <c r="B46" s="15" t="s">
        <v>48</v>
      </c>
    </row>
    <row r="47" spans="1:3" ht="165">
      <c r="B47" s="15" t="s">
        <v>23</v>
      </c>
      <c r="C47" s="16" t="s">
        <v>10</v>
      </c>
    </row>
    <row r="49" spans="1:6">
      <c r="A49" t="str">
        <f>A$3&amp;TEXT(COUNTA(A$4:A48)+1,0)</f>
        <v>14.1.16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14.2.</v>
      </c>
      <c r="B54" s="8" t="s">
        <v>24</v>
      </c>
      <c r="C54" s="9"/>
      <c r="D54" s="10"/>
      <c r="E54" s="11"/>
      <c r="F54" s="11"/>
    </row>
    <row r="55" spans="1:6">
      <c r="A55" t="str">
        <f>A54&amp;"1"</f>
        <v>14.2.1</v>
      </c>
      <c r="B55" t="s">
        <v>54</v>
      </c>
    </row>
    <row r="56" spans="1:6" ht="30">
      <c r="B56" s="15" t="s">
        <v>55</v>
      </c>
      <c r="C56" s="16" t="s">
        <v>10</v>
      </c>
    </row>
    <row r="57" spans="1:6">
      <c r="B57" s="15"/>
    </row>
    <row r="58" spans="1:6">
      <c r="A58" t="str">
        <f>A$54&amp;TEXT(COUNTA(A$55:A57)+1,0)</f>
        <v>14.2.2</v>
      </c>
      <c r="B58" t="s">
        <v>56</v>
      </c>
    </row>
    <row r="59" spans="1:6" ht="30">
      <c r="B59" s="15" t="s">
        <v>57</v>
      </c>
      <c r="C59" s="16" t="s">
        <v>10</v>
      </c>
    </row>
    <row r="60" spans="1:6">
      <c r="B60" s="15"/>
    </row>
    <row r="61" spans="1:6">
      <c r="A61" t="str">
        <f>A$54&amp;TEXT(COUNTA(A$55:A60)+1,0)</f>
        <v>14.2.3</v>
      </c>
      <c r="B61" t="s">
        <v>58</v>
      </c>
    </row>
    <row r="62" spans="1:6" ht="45">
      <c r="B62" s="15" t="s">
        <v>59</v>
      </c>
      <c r="C62" s="16" t="s">
        <v>10</v>
      </c>
    </row>
    <row r="64" spans="1:6">
      <c r="A64" t="str">
        <f>A$54&amp;TEXT(COUNTA(A$55:A63)+1,0)</f>
        <v>14.2.4</v>
      </c>
      <c r="B64" s="15" t="s">
        <v>60</v>
      </c>
    </row>
    <row r="65" spans="1:3" ht="45">
      <c r="B65" s="15" t="s">
        <v>61</v>
      </c>
      <c r="C65" s="16" t="s">
        <v>10</v>
      </c>
    </row>
    <row r="66" spans="1:3">
      <c r="B66" s="15"/>
    </row>
    <row r="67" spans="1:3">
      <c r="A67" t="str">
        <f>A$54&amp;TEXT(COUNTA(A$55:A66)+1,0)</f>
        <v>14.2.5</v>
      </c>
      <c r="B67" s="15" t="s">
        <v>65</v>
      </c>
    </row>
    <row r="68" spans="1:3" ht="30">
      <c r="B68" s="15" t="s">
        <v>66</v>
      </c>
      <c r="C68" s="16" t="s">
        <v>10</v>
      </c>
    </row>
    <row r="69" spans="1:3">
      <c r="B69" s="15"/>
    </row>
    <row r="70" spans="1:3">
      <c r="A70" t="str">
        <f>A$54&amp;TEXT(COUNTA(A$55:A69)+1,0)</f>
        <v>14.2.6</v>
      </c>
      <c r="B70" s="15" t="s">
        <v>67</v>
      </c>
    </row>
    <row r="71" spans="1:3">
      <c r="B71" s="15" t="s">
        <v>68</v>
      </c>
      <c r="C71" s="16" t="s">
        <v>10</v>
      </c>
    </row>
    <row r="73" spans="1:3">
      <c r="A73" t="str">
        <f>A$54&amp;TEXT(COUNTA(A$55:A72)+1,0)</f>
        <v>14.2.7</v>
      </c>
      <c r="B73" s="23" t="str">
        <f>'jedinicne cijene'!$B$79</f>
        <v>Spajanje rampi</v>
      </c>
    </row>
    <row r="74" spans="1:3">
      <c r="B74" s="23" t="str">
        <f>'jedinicne cijene'!$B$80</f>
        <v>Uvlačenje kabela i spajanje na upravljački modul rampe</v>
      </c>
      <c r="C74" s="16" t="s">
        <v>10</v>
      </c>
    </row>
    <row r="76" spans="1:3">
      <c r="A76" t="str">
        <f>A$54&amp;TEXT(COUNTA(A$55:A75)+1,0)</f>
        <v>14.2.8</v>
      </c>
      <c r="B76" s="15" t="s">
        <v>71</v>
      </c>
    </row>
    <row r="77" spans="1:3">
      <c r="B77" s="15" t="s">
        <v>72</v>
      </c>
      <c r="C77" s="16" t="s">
        <v>64</v>
      </c>
    </row>
    <row r="79" spans="1:3">
      <c r="A79" t="str">
        <f>A$54&amp;TEXT(COUNTA(A$55:A78)+1,0)</f>
        <v>14.2.9</v>
      </c>
      <c r="B79" s="15" t="s">
        <v>167</v>
      </c>
    </row>
    <row r="80" spans="1:3" ht="30">
      <c r="B80" s="15" t="s">
        <v>168</v>
      </c>
      <c r="C80" s="16" t="s">
        <v>10</v>
      </c>
    </row>
    <row r="82" spans="1:6">
      <c r="A82" t="str">
        <f>A$54&amp;TEXT(COUNTA(A$55:A81)+1,0)</f>
        <v>14.2.10</v>
      </c>
      <c r="B82" s="15" t="s">
        <v>73</v>
      </c>
    </row>
    <row r="83" spans="1:6" ht="30">
      <c r="B83" s="15" t="s">
        <v>74</v>
      </c>
      <c r="C83" s="16" t="s">
        <v>10</v>
      </c>
    </row>
    <row r="85" spans="1:6">
      <c r="A85" t="str">
        <f>A$54&amp;TEXT(COUNTA(A$55:A84)+1,0)</f>
        <v>14.2.11</v>
      </c>
      <c r="B85" s="15" t="s">
        <v>75</v>
      </c>
    </row>
    <row r="86" spans="1:6" ht="30">
      <c r="B86" s="15" t="s">
        <v>76</v>
      </c>
      <c r="C86" s="16" t="s">
        <v>10</v>
      </c>
    </row>
    <row r="87" spans="1:6">
      <c r="A87" t="s">
        <v>217</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14.3.</v>
      </c>
      <c r="B92" s="8" t="s">
        <v>25</v>
      </c>
      <c r="C92" s="9"/>
      <c r="D92" s="10"/>
      <c r="E92" s="11"/>
      <c r="F92" s="11"/>
    </row>
    <row r="93" spans="1:6">
      <c r="A93" t="str">
        <f>A92&amp;"1"</f>
        <v>14.3.1</v>
      </c>
      <c r="B93" t="s">
        <v>27</v>
      </c>
    </row>
    <row r="94" spans="1:6" ht="90">
      <c r="B94" s="15" t="s">
        <v>28</v>
      </c>
      <c r="C94" s="16" t="s">
        <v>29</v>
      </c>
    </row>
    <row r="95" spans="1:6">
      <c r="B95" s="15"/>
    </row>
    <row r="96" spans="1:6">
      <c r="A96" t="str">
        <f>A$92&amp;TEXT(COUNTA(A$93:A95)+1,0)</f>
        <v>14.3.2</v>
      </c>
      <c r="B96" t="s">
        <v>30</v>
      </c>
    </row>
    <row r="97" spans="1:3" ht="60">
      <c r="B97" s="15" t="s">
        <v>31</v>
      </c>
      <c r="C97" s="16" t="s">
        <v>29</v>
      </c>
    </row>
    <row r="98" spans="1:3">
      <c r="B98" s="15"/>
    </row>
    <row r="99" spans="1:3">
      <c r="A99" t="str">
        <f>A$92&amp;TEXT(COUNTA(A$93:A98)+1,0)</f>
        <v>14.3.3</v>
      </c>
      <c r="B99" t="s">
        <v>35</v>
      </c>
    </row>
    <row r="100" spans="1:3" ht="75">
      <c r="B100" s="15" t="s">
        <v>36</v>
      </c>
      <c r="C100" s="16" t="s">
        <v>29</v>
      </c>
    </row>
    <row r="101" spans="1:3">
      <c r="B101" s="15"/>
    </row>
    <row r="102" spans="1:3">
      <c r="A102" t="str">
        <f>A$92&amp;TEXT(COUNTA(A$93:A101)+1,0)</f>
        <v>14.3.4</v>
      </c>
      <c r="B102" s="15" t="s">
        <v>37</v>
      </c>
    </row>
    <row r="103" spans="1:3" ht="60">
      <c r="B103" s="15" t="s">
        <v>38</v>
      </c>
      <c r="C103" s="16" t="s">
        <v>29</v>
      </c>
    </row>
    <row r="104" spans="1:3">
      <c r="B104" s="15"/>
    </row>
    <row r="105" spans="1:3">
      <c r="A105" t="str">
        <f>A$92&amp;TEXT(COUNTA(A$93:A104)+1,0)</f>
        <v>14.3.5</v>
      </c>
      <c r="B105" t="s">
        <v>32</v>
      </c>
    </row>
    <row r="106" spans="1:3" ht="30">
      <c r="B106" s="15" t="s">
        <v>33</v>
      </c>
      <c r="C106" s="16" t="s">
        <v>34</v>
      </c>
    </row>
    <row r="108" spans="1:3">
      <c r="A108" t="str">
        <f>A$92&amp;TEXT(COUNTA(A$93:A107)+1,0)</f>
        <v>14.3.6</v>
      </c>
      <c r="B108" t="s">
        <v>39</v>
      </c>
    </row>
    <row r="109" spans="1:3" ht="30">
      <c r="B109" s="15" t="s">
        <v>40</v>
      </c>
      <c r="C109" s="16" t="s">
        <v>34</v>
      </c>
    </row>
    <row r="111" spans="1:3">
      <c r="A111" t="str">
        <f>A$92&amp;TEXT(COUNTA(A$93:A110)+1,0)</f>
        <v>14.3.7</v>
      </c>
      <c r="B111" s="15" t="s">
        <v>41</v>
      </c>
    </row>
    <row r="112" spans="1:3" ht="30">
      <c r="B112" s="15" t="s">
        <v>42</v>
      </c>
      <c r="C112" s="16" t="s">
        <v>34</v>
      </c>
    </row>
    <row r="113" spans="1:6">
      <c r="B113" s="15"/>
    </row>
    <row r="114" spans="1:6">
      <c r="A114" t="str">
        <f>A$92&amp;TEXT(COUNTA(A$93:A113)+1,0)</f>
        <v>14.3.8</v>
      </c>
      <c r="B114" s="15" t="s">
        <v>43</v>
      </c>
    </row>
    <row r="115" spans="1:6" ht="19.5" customHeight="1">
      <c r="B115" s="15" t="s">
        <v>44</v>
      </c>
      <c r="C115" s="16" t="s">
        <v>29</v>
      </c>
    </row>
    <row r="117" spans="1:6">
      <c r="A117" t="str">
        <f>A$92&amp;TEXT(COUNTA(A$93:A116)+1,0)</f>
        <v>14.3.9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DUBRAVE - PRIVOZ SPLIT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122"/>
  <sheetViews>
    <sheetView view="pageBreakPreview" zoomScale="85" zoomScaleNormal="100" zoomScaleSheetLayoutView="85" workbookViewId="0">
      <pane xSplit="6" ySplit="2" topLeftCell="G114"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105</v>
      </c>
      <c r="B2" s="4" t="s">
        <v>106</v>
      </c>
      <c r="C2" s="5"/>
      <c r="D2" s="6"/>
      <c r="E2" s="7"/>
      <c r="F2" s="7"/>
    </row>
    <row r="3" spans="1:6">
      <c r="A3" s="14" t="str">
        <f>A2&amp;"1."</f>
        <v>15.1.</v>
      </c>
      <c r="B3" s="8" t="s">
        <v>6</v>
      </c>
      <c r="C3" s="9"/>
      <c r="D3" s="10"/>
      <c r="E3" s="11"/>
      <c r="F3" s="11"/>
    </row>
    <row r="4" spans="1:6">
      <c r="A4" t="str">
        <f>A3&amp;"1"</f>
        <v>15.1.1</v>
      </c>
      <c r="B4" t="s">
        <v>8</v>
      </c>
    </row>
    <row r="5" spans="1:6" ht="150">
      <c r="B5" s="15" t="s">
        <v>176</v>
      </c>
      <c r="C5" s="16" t="s">
        <v>10</v>
      </c>
    </row>
    <row r="6" spans="1:6">
      <c r="B6" s="15"/>
    </row>
    <row r="7" spans="1:6">
      <c r="A7" t="str">
        <f>A$3&amp;TEXT(COUNTA(A$4:A6)+1,0)</f>
        <v>15.1.2</v>
      </c>
      <c r="B7" t="s">
        <v>11</v>
      </c>
    </row>
    <row r="8" spans="1:6" ht="165">
      <c r="B8" s="15" t="s">
        <v>12</v>
      </c>
      <c r="C8" s="16" t="s">
        <v>10</v>
      </c>
    </row>
    <row r="9" spans="1:6">
      <c r="B9" s="15"/>
    </row>
    <row r="10" spans="1:6">
      <c r="A10" t="str">
        <f>A$3&amp;TEXT(COUNTA(A$4:A9)+1,0)</f>
        <v>15.1.3</v>
      </c>
      <c r="B10" t="s">
        <v>13</v>
      </c>
    </row>
    <row r="11" spans="1:6" ht="165">
      <c r="B11" s="15" t="s">
        <v>14</v>
      </c>
      <c r="C11" s="16" t="s">
        <v>10</v>
      </c>
    </row>
    <row r="13" spans="1:6">
      <c r="A13" t="str">
        <f>A$3&amp;TEXT(COUNTA(A$4:A12)+1,0)</f>
        <v>15.1.4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15.1.5</v>
      </c>
      <c r="B16" s="15" t="s">
        <v>15</v>
      </c>
    </row>
    <row r="17" spans="1:3" ht="155.25" customHeight="1">
      <c r="B17" s="15" t="s">
        <v>16</v>
      </c>
      <c r="C17" s="16" t="s">
        <v>10</v>
      </c>
    </row>
    <row r="18" spans="1:3">
      <c r="B18" s="15"/>
    </row>
    <row r="19" spans="1:3">
      <c r="A19" t="str">
        <f>A$3&amp;TEXT(COUNTA(A$4:A18)+1,0)</f>
        <v>15.1.6</v>
      </c>
      <c r="B19" s="15" t="s">
        <v>46</v>
      </c>
    </row>
    <row r="20" spans="1:3" ht="124.5" customHeight="1">
      <c r="B20" s="15" t="s">
        <v>47</v>
      </c>
      <c r="C20" s="16" t="s">
        <v>10</v>
      </c>
    </row>
    <row r="22" spans="1:3">
      <c r="A22" t="str">
        <f>A$3&amp;TEXT(COUNTA(A$4:A21)+1,0)</f>
        <v>15.1.7</v>
      </c>
      <c r="B22" s="15" t="s">
        <v>17</v>
      </c>
    </row>
    <row r="23" spans="1:3" ht="45">
      <c r="B23" s="15" t="s">
        <v>18</v>
      </c>
      <c r="C23" s="16" t="s">
        <v>10</v>
      </c>
    </row>
    <row r="25" spans="1:3">
      <c r="A25" t="str">
        <f>A$3&amp;TEXT(COUNTA(A$4:A24)+1,0)</f>
        <v>15.1.8</v>
      </c>
      <c r="B25" s="15" t="s">
        <v>19</v>
      </c>
    </row>
    <row r="26" spans="1:3" ht="60">
      <c r="B26" s="15" t="s">
        <v>20</v>
      </c>
      <c r="C26" s="16" t="s">
        <v>10</v>
      </c>
    </row>
    <row r="28" spans="1:3">
      <c r="A28" t="str">
        <f>A$3&amp;TEXT(COUNTA(A$4:A27)+1,0)</f>
        <v>15.1.9</v>
      </c>
      <c r="B28" s="15" t="s">
        <v>21</v>
      </c>
    </row>
    <row r="29" spans="1:3" ht="30">
      <c r="B29" s="15" t="s">
        <v>22</v>
      </c>
      <c r="C29" s="16" t="s">
        <v>64</v>
      </c>
    </row>
    <row r="31" spans="1:3">
      <c r="A31" t="str">
        <f>A$3&amp;TEXT(COUNTA(A$4:A30)+1,0)</f>
        <v>15.1.10</v>
      </c>
      <c r="B31" s="15" t="s">
        <v>62</v>
      </c>
    </row>
    <row r="32" spans="1:3" ht="30">
      <c r="B32" s="15" t="s">
        <v>63</v>
      </c>
      <c r="C32" s="16" t="s">
        <v>64</v>
      </c>
    </row>
    <row r="34" spans="1:3">
      <c r="A34" t="str">
        <f>A$3&amp;TEXT(COUNTA(A$4:A33)+1,0)</f>
        <v>15.1.11</v>
      </c>
      <c r="B34" s="15" t="s">
        <v>155</v>
      </c>
    </row>
    <row r="35" spans="1:3" ht="30">
      <c r="B35" s="15" t="s">
        <v>156</v>
      </c>
      <c r="C35" s="16" t="s">
        <v>64</v>
      </c>
    </row>
    <row r="37" spans="1:3">
      <c r="A37" t="str">
        <f>A$3&amp;TEXT(COUNTA(A$4:A36)+1,0)</f>
        <v>15.1.12</v>
      </c>
      <c r="B37" s="15" t="s">
        <v>69</v>
      </c>
    </row>
    <row r="38" spans="1:3">
      <c r="B38" s="15" t="s">
        <v>70</v>
      </c>
      <c r="C38" s="16" t="s">
        <v>64</v>
      </c>
    </row>
    <row r="40" spans="1:3">
      <c r="A40" t="str">
        <f>A$3&amp;TEXT(COUNTA(A$4:A39)+1,0)</f>
        <v>15.1.13</v>
      </c>
      <c r="B40" s="15" t="s">
        <v>45</v>
      </c>
    </row>
    <row r="41" spans="1:3" ht="180">
      <c r="B41" s="15" t="s">
        <v>53</v>
      </c>
      <c r="C41" s="16" t="s">
        <v>10</v>
      </c>
    </row>
    <row r="43" spans="1:3">
      <c r="A43" t="str">
        <f>A$3&amp;TEXT(COUNTA(A$4:A42)+1,0)</f>
        <v>15.1.14</v>
      </c>
      <c r="B43" s="15" t="s">
        <v>51</v>
      </c>
    </row>
    <row r="44" spans="1:3" ht="30">
      <c r="B44" s="15" t="s">
        <v>52</v>
      </c>
      <c r="C44" s="16" t="s">
        <v>10</v>
      </c>
    </row>
    <row r="46" spans="1:3">
      <c r="A46" t="str">
        <f>A$3&amp;TEXT(COUNTA(A$4:A45)+1,0)</f>
        <v>15.1.15</v>
      </c>
      <c r="B46" s="15" t="s">
        <v>48</v>
      </c>
    </row>
    <row r="47" spans="1:3" ht="165">
      <c r="B47" s="15" t="s">
        <v>23</v>
      </c>
      <c r="C47" s="16" t="s">
        <v>10</v>
      </c>
    </row>
    <row r="49" spans="1:6">
      <c r="A49" t="str">
        <f>A$3&amp;TEXT(COUNTA(A$4:A48)+1,0)</f>
        <v>15.1.16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15.2.</v>
      </c>
      <c r="B54" s="8" t="s">
        <v>24</v>
      </c>
      <c r="C54" s="9"/>
      <c r="D54" s="10"/>
      <c r="E54" s="11"/>
      <c r="F54" s="11"/>
    </row>
    <row r="55" spans="1:6">
      <c r="A55" t="str">
        <f>A54&amp;"1"</f>
        <v>15.2.1</v>
      </c>
      <c r="B55" t="s">
        <v>54</v>
      </c>
    </row>
    <row r="56" spans="1:6" ht="30">
      <c r="B56" s="15" t="s">
        <v>55</v>
      </c>
      <c r="C56" s="16" t="s">
        <v>10</v>
      </c>
    </row>
    <row r="57" spans="1:6">
      <c r="B57" s="15"/>
    </row>
    <row r="58" spans="1:6">
      <c r="A58" t="str">
        <f>A$54&amp;TEXT(COUNTA(A$55:A57)+1,0)</f>
        <v>15.2.2</v>
      </c>
      <c r="B58" t="s">
        <v>56</v>
      </c>
    </row>
    <row r="59" spans="1:6" ht="30">
      <c r="B59" s="15" t="s">
        <v>57</v>
      </c>
      <c r="C59" s="16" t="s">
        <v>10</v>
      </c>
    </row>
    <row r="60" spans="1:6">
      <c r="B60" s="15"/>
    </row>
    <row r="61" spans="1:6">
      <c r="A61" t="str">
        <f>A$54&amp;TEXT(COUNTA(A$55:A60)+1,0)</f>
        <v>15.2.3</v>
      </c>
      <c r="B61" t="s">
        <v>58</v>
      </c>
    </row>
    <row r="62" spans="1:6" ht="45">
      <c r="B62" s="15" t="s">
        <v>59</v>
      </c>
      <c r="C62" s="16" t="s">
        <v>10</v>
      </c>
    </row>
    <row r="64" spans="1:6">
      <c r="A64" t="str">
        <f>A$54&amp;TEXT(COUNTA(A$55:A63)+1,0)</f>
        <v>15.2.4</v>
      </c>
      <c r="B64" s="15" t="s">
        <v>60</v>
      </c>
    </row>
    <row r="65" spans="1:3" ht="45">
      <c r="B65" s="15" t="s">
        <v>61</v>
      </c>
      <c r="C65" s="16" t="s">
        <v>10</v>
      </c>
    </row>
    <row r="66" spans="1:3">
      <c r="B66" s="15"/>
    </row>
    <row r="67" spans="1:3">
      <c r="A67" t="str">
        <f>A$54&amp;TEXT(COUNTA(A$55:A66)+1,0)</f>
        <v>15.2.5</v>
      </c>
      <c r="B67" s="15" t="s">
        <v>65</v>
      </c>
    </row>
    <row r="68" spans="1:3" ht="30">
      <c r="B68" s="15" t="s">
        <v>66</v>
      </c>
      <c r="C68" s="16" t="s">
        <v>10</v>
      </c>
    </row>
    <row r="69" spans="1:3">
      <c r="B69" s="15"/>
    </row>
    <row r="70" spans="1:3">
      <c r="A70" t="str">
        <f>A$54&amp;TEXT(COUNTA(A$55:A69)+1,0)</f>
        <v>15.2.6</v>
      </c>
      <c r="B70" s="15" t="s">
        <v>67</v>
      </c>
    </row>
    <row r="71" spans="1:3">
      <c r="B71" s="15" t="s">
        <v>68</v>
      </c>
      <c r="C71" s="16" t="s">
        <v>10</v>
      </c>
    </row>
    <row r="73" spans="1:3">
      <c r="A73" t="str">
        <f>A$54&amp;TEXT(COUNTA(A$55:A72)+1,0)</f>
        <v>15.2.7</v>
      </c>
      <c r="B73" s="23" t="str">
        <f>'jedinicne cijene'!$B$79</f>
        <v>Spajanje rampi</v>
      </c>
    </row>
    <row r="74" spans="1:3">
      <c r="B74" s="23" t="str">
        <f>'jedinicne cijene'!$B$80</f>
        <v>Uvlačenje kabela i spajanje na upravljački modul rampe</v>
      </c>
      <c r="C74" s="16" t="s">
        <v>10</v>
      </c>
    </row>
    <row r="76" spans="1:3">
      <c r="A76" t="str">
        <f>A$54&amp;TEXT(COUNTA(A$55:A75)+1,0)</f>
        <v>15.2.8</v>
      </c>
      <c r="B76" s="15" t="s">
        <v>71</v>
      </c>
    </row>
    <row r="77" spans="1:3">
      <c r="B77" s="15" t="s">
        <v>72</v>
      </c>
      <c r="C77" s="16" t="s">
        <v>64</v>
      </c>
    </row>
    <row r="79" spans="1:3">
      <c r="A79" t="str">
        <f>A$54&amp;TEXT(COUNTA(A$55:A78)+1,0)</f>
        <v>15.2.9</v>
      </c>
      <c r="B79" s="15" t="s">
        <v>167</v>
      </c>
    </row>
    <row r="80" spans="1:3" ht="30">
      <c r="B80" s="15" t="s">
        <v>168</v>
      </c>
      <c r="C80" s="16" t="s">
        <v>10</v>
      </c>
    </row>
    <row r="82" spans="1:6">
      <c r="A82" t="str">
        <f>A$54&amp;TEXT(COUNTA(A$55:A81)+1,0)</f>
        <v>15.2.10</v>
      </c>
      <c r="B82" s="15" t="s">
        <v>73</v>
      </c>
    </row>
    <row r="83" spans="1:6" ht="30">
      <c r="B83" s="15" t="s">
        <v>74</v>
      </c>
      <c r="C83" s="16" t="s">
        <v>10</v>
      </c>
    </row>
    <row r="85" spans="1:6">
      <c r="A85" t="str">
        <f>A$54&amp;TEXT(COUNTA(A$55:A84)+1,0)</f>
        <v>15.2.11</v>
      </c>
      <c r="B85" s="15" t="s">
        <v>75</v>
      </c>
    </row>
    <row r="86" spans="1:6" ht="30">
      <c r="B86" s="15" t="s">
        <v>76</v>
      </c>
      <c r="C86" s="16" t="s">
        <v>10</v>
      </c>
    </row>
    <row r="87" spans="1:6">
      <c r="A87" t="s">
        <v>216</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15.3.</v>
      </c>
      <c r="B92" s="8" t="s">
        <v>25</v>
      </c>
      <c r="C92" s="9"/>
      <c r="D92" s="10"/>
      <c r="E92" s="11"/>
      <c r="F92" s="11"/>
    </row>
    <row r="93" spans="1:6">
      <c r="A93" t="str">
        <f>A92&amp;"1"</f>
        <v>15.3.1</v>
      </c>
      <c r="B93" t="s">
        <v>27</v>
      </c>
    </row>
    <row r="94" spans="1:6" ht="90">
      <c r="B94" s="15" t="s">
        <v>28</v>
      </c>
      <c r="C94" s="16" t="s">
        <v>29</v>
      </c>
    </row>
    <row r="95" spans="1:6">
      <c r="B95" s="15"/>
    </row>
    <row r="96" spans="1:6">
      <c r="A96" t="str">
        <f>A$92&amp;TEXT(COUNTA(A$93:A95)+1,0)</f>
        <v>15.3.2</v>
      </c>
      <c r="B96" t="s">
        <v>30</v>
      </c>
    </row>
    <row r="97" spans="1:3" ht="60">
      <c r="B97" s="15" t="s">
        <v>31</v>
      </c>
      <c r="C97" s="16" t="s">
        <v>29</v>
      </c>
    </row>
    <row r="98" spans="1:3">
      <c r="B98" s="15"/>
    </row>
    <row r="99" spans="1:3">
      <c r="A99" t="str">
        <f>A$92&amp;TEXT(COUNTA(A$93:A98)+1,0)</f>
        <v>15.3.3</v>
      </c>
      <c r="B99" t="s">
        <v>35</v>
      </c>
    </row>
    <row r="100" spans="1:3" ht="75">
      <c r="B100" s="15" t="s">
        <v>36</v>
      </c>
      <c r="C100" s="16" t="s">
        <v>29</v>
      </c>
    </row>
    <row r="101" spans="1:3">
      <c r="B101" s="15"/>
    </row>
    <row r="102" spans="1:3">
      <c r="A102" t="str">
        <f>A$92&amp;TEXT(COUNTA(A$93:A101)+1,0)</f>
        <v>15.3.4</v>
      </c>
      <c r="B102" s="15" t="s">
        <v>37</v>
      </c>
    </row>
    <row r="103" spans="1:3" ht="60">
      <c r="B103" s="15" t="s">
        <v>38</v>
      </c>
      <c r="C103" s="16" t="s">
        <v>29</v>
      </c>
    </row>
    <row r="104" spans="1:3">
      <c r="B104" s="15"/>
    </row>
    <row r="105" spans="1:3">
      <c r="A105" t="str">
        <f>A$92&amp;TEXT(COUNTA(A$93:A104)+1,0)</f>
        <v>15.3.5</v>
      </c>
      <c r="B105" t="s">
        <v>32</v>
      </c>
    </row>
    <row r="106" spans="1:3" ht="30">
      <c r="B106" s="15" t="s">
        <v>33</v>
      </c>
      <c r="C106" s="16" t="s">
        <v>34</v>
      </c>
    </row>
    <row r="108" spans="1:3">
      <c r="A108" t="str">
        <f>A$92&amp;TEXT(COUNTA(A$93:A107)+1,0)</f>
        <v>15.3.6</v>
      </c>
      <c r="B108" t="s">
        <v>39</v>
      </c>
    </row>
    <row r="109" spans="1:3" ht="30">
      <c r="B109" s="15" t="s">
        <v>40</v>
      </c>
      <c r="C109" s="16" t="s">
        <v>34</v>
      </c>
    </row>
    <row r="111" spans="1:3">
      <c r="A111" t="str">
        <f>A$92&amp;TEXT(COUNTA(A$93:A110)+1,0)</f>
        <v>15.3.7</v>
      </c>
      <c r="B111" s="15" t="s">
        <v>41</v>
      </c>
    </row>
    <row r="112" spans="1:3" ht="30">
      <c r="B112" s="15" t="s">
        <v>42</v>
      </c>
      <c r="C112" s="16" t="s">
        <v>34</v>
      </c>
    </row>
    <row r="113" spans="1:6">
      <c r="B113" s="15"/>
    </row>
    <row r="114" spans="1:6">
      <c r="A114" t="str">
        <f>A$92&amp;TEXT(COUNTA(A$93:A113)+1,0)</f>
        <v>15.3.8</v>
      </c>
      <c r="B114" s="15" t="s">
        <v>43</v>
      </c>
    </row>
    <row r="115" spans="1:6" ht="19.5" customHeight="1">
      <c r="B115" s="15" t="s">
        <v>44</v>
      </c>
      <c r="C115" s="16" t="s">
        <v>29</v>
      </c>
    </row>
    <row r="117" spans="1:6">
      <c r="A117" t="str">
        <f>A$92&amp;TEXT(COUNTA(A$93:A116)+1,0)</f>
        <v>15.3.9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KONJSKO - PRIVOZ ZAGREB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F122"/>
  <sheetViews>
    <sheetView view="pageBreakPreview" zoomScale="85" zoomScaleNormal="100" zoomScaleSheetLayoutView="85" workbookViewId="0">
      <pane xSplit="6" ySplit="2" topLeftCell="G3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107</v>
      </c>
      <c r="B2" s="4" t="s">
        <v>108</v>
      </c>
      <c r="C2" s="5"/>
      <c r="D2" s="6"/>
      <c r="E2" s="7"/>
      <c r="F2" s="7"/>
    </row>
    <row r="3" spans="1:6">
      <c r="A3" s="14" t="str">
        <f>A2&amp;"1."</f>
        <v>16.1.</v>
      </c>
      <c r="B3" s="8" t="s">
        <v>6</v>
      </c>
      <c r="C3" s="9"/>
      <c r="D3" s="10"/>
      <c r="E3" s="11"/>
      <c r="F3" s="11"/>
    </row>
    <row r="4" spans="1:6">
      <c r="A4" t="str">
        <f>A3&amp;"1"</f>
        <v>16.1.1</v>
      </c>
      <c r="B4" t="s">
        <v>8</v>
      </c>
    </row>
    <row r="5" spans="1:6" ht="150">
      <c r="B5" s="15" t="s">
        <v>176</v>
      </c>
      <c r="C5" s="16" t="s">
        <v>10</v>
      </c>
    </row>
    <row r="6" spans="1:6">
      <c r="B6" s="15"/>
    </row>
    <row r="7" spans="1:6">
      <c r="A7" t="str">
        <f>A$3&amp;TEXT(COUNTA(A$4:A6)+1,0)</f>
        <v>16.1.2</v>
      </c>
      <c r="B7" t="s">
        <v>11</v>
      </c>
    </row>
    <row r="8" spans="1:6" ht="165">
      <c r="B8" s="15" t="s">
        <v>12</v>
      </c>
      <c r="C8" s="16" t="s">
        <v>10</v>
      </c>
    </row>
    <row r="9" spans="1:6">
      <c r="B9" s="15"/>
    </row>
    <row r="10" spans="1:6">
      <c r="A10" t="str">
        <f>A$3&amp;TEXT(COUNTA(A$4:A9)+1,0)</f>
        <v>16.1.3</v>
      </c>
      <c r="B10" t="s">
        <v>13</v>
      </c>
    </row>
    <row r="11" spans="1:6" ht="165">
      <c r="B11" s="15" t="s">
        <v>14</v>
      </c>
      <c r="C11" s="16" t="s">
        <v>10</v>
      </c>
    </row>
    <row r="13" spans="1:6">
      <c r="A13" t="str">
        <f>A$3&amp;TEXT(COUNTA(A$4:A12)+1,0)</f>
        <v>16.1.4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16.1.5</v>
      </c>
      <c r="B16" s="15" t="s">
        <v>15</v>
      </c>
    </row>
    <row r="17" spans="1:3" ht="155.25" customHeight="1">
      <c r="B17" s="15" t="s">
        <v>16</v>
      </c>
      <c r="C17" s="16" t="s">
        <v>10</v>
      </c>
    </row>
    <row r="18" spans="1:3">
      <c r="B18" s="15"/>
    </row>
    <row r="19" spans="1:3">
      <c r="A19" t="str">
        <f>A$3&amp;TEXT(COUNTA(A$4:A18)+1,0)</f>
        <v>16.1.6</v>
      </c>
      <c r="B19" s="15" t="s">
        <v>46</v>
      </c>
    </row>
    <row r="20" spans="1:3" ht="124.5" customHeight="1">
      <c r="B20" s="15" t="s">
        <v>47</v>
      </c>
      <c r="C20" s="16" t="s">
        <v>10</v>
      </c>
    </row>
    <row r="22" spans="1:3">
      <c r="A22" t="str">
        <f>A$3&amp;TEXT(COUNTA(A$4:A21)+1,0)</f>
        <v>16.1.7</v>
      </c>
      <c r="B22" s="15" t="s">
        <v>17</v>
      </c>
    </row>
    <row r="23" spans="1:3" ht="45">
      <c r="B23" s="15" t="s">
        <v>18</v>
      </c>
      <c r="C23" s="16" t="s">
        <v>10</v>
      </c>
    </row>
    <row r="25" spans="1:3">
      <c r="A25" t="str">
        <f>A$3&amp;TEXT(COUNTA(A$4:A24)+1,0)</f>
        <v>16.1.8</v>
      </c>
      <c r="B25" s="15" t="s">
        <v>19</v>
      </c>
    </row>
    <row r="26" spans="1:3" ht="60">
      <c r="B26" s="15" t="s">
        <v>20</v>
      </c>
      <c r="C26" s="16" t="s">
        <v>10</v>
      </c>
    </row>
    <row r="28" spans="1:3">
      <c r="A28" t="str">
        <f>A$3&amp;TEXT(COUNTA(A$4:A27)+1,0)</f>
        <v>16.1.9</v>
      </c>
      <c r="B28" s="15" t="s">
        <v>21</v>
      </c>
    </row>
    <row r="29" spans="1:3" ht="30">
      <c r="B29" s="15" t="s">
        <v>22</v>
      </c>
      <c r="C29" s="16" t="s">
        <v>64</v>
      </c>
    </row>
    <row r="31" spans="1:3">
      <c r="A31" t="str">
        <f>A$3&amp;TEXT(COUNTA(A$4:A30)+1,0)</f>
        <v>16.1.10</v>
      </c>
      <c r="B31" s="15" t="s">
        <v>62</v>
      </c>
    </row>
    <row r="32" spans="1:3" ht="30">
      <c r="B32" s="15" t="s">
        <v>63</v>
      </c>
      <c r="C32" s="16" t="s">
        <v>64</v>
      </c>
    </row>
    <row r="34" spans="1:3">
      <c r="A34" t="str">
        <f>A$3&amp;TEXT(COUNTA(A$4:A33)+1,0)</f>
        <v>16.1.11</v>
      </c>
      <c r="B34" s="15" t="s">
        <v>155</v>
      </c>
    </row>
    <row r="35" spans="1:3" ht="30">
      <c r="B35" s="15" t="s">
        <v>156</v>
      </c>
      <c r="C35" s="16" t="s">
        <v>64</v>
      </c>
    </row>
    <row r="37" spans="1:3">
      <c r="A37" t="str">
        <f>A$3&amp;TEXT(COUNTA(A$4:A36)+1,0)</f>
        <v>16.1.12</v>
      </c>
      <c r="B37" s="15" t="s">
        <v>69</v>
      </c>
    </row>
    <row r="38" spans="1:3">
      <c r="B38" s="15" t="s">
        <v>70</v>
      </c>
      <c r="C38" s="16" t="s">
        <v>64</v>
      </c>
    </row>
    <row r="40" spans="1:3">
      <c r="A40" t="str">
        <f>A$3&amp;TEXT(COUNTA(A$4:A39)+1,0)</f>
        <v>16.1.13</v>
      </c>
      <c r="B40" s="15" t="s">
        <v>45</v>
      </c>
    </row>
    <row r="41" spans="1:3" ht="180">
      <c r="B41" s="15" t="s">
        <v>53</v>
      </c>
      <c r="C41" s="16" t="s">
        <v>10</v>
      </c>
    </row>
    <row r="43" spans="1:3">
      <c r="A43" t="str">
        <f>A$3&amp;TEXT(COUNTA(A$4:A42)+1,0)</f>
        <v>16.1.14</v>
      </c>
      <c r="B43" s="15" t="s">
        <v>51</v>
      </c>
    </row>
    <row r="44" spans="1:3" ht="30">
      <c r="B44" s="15" t="s">
        <v>52</v>
      </c>
      <c r="C44" s="16" t="s">
        <v>10</v>
      </c>
    </row>
    <row r="46" spans="1:3">
      <c r="A46" t="str">
        <f>A$3&amp;TEXT(COUNTA(A$4:A45)+1,0)</f>
        <v>16.1.15</v>
      </c>
      <c r="B46" s="15" t="s">
        <v>48</v>
      </c>
    </row>
    <row r="47" spans="1:3" ht="165">
      <c r="B47" s="15" t="s">
        <v>23</v>
      </c>
      <c r="C47" s="16" t="s">
        <v>10</v>
      </c>
    </row>
    <row r="49" spans="1:6">
      <c r="A49" t="str">
        <f>A$3&amp;TEXT(COUNTA(A$4:A48)+1,0)</f>
        <v>16.1.16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16.2.</v>
      </c>
      <c r="B54" s="8" t="s">
        <v>24</v>
      </c>
      <c r="C54" s="9"/>
      <c r="D54" s="10"/>
      <c r="E54" s="11"/>
      <c r="F54" s="11"/>
    </row>
    <row r="55" spans="1:6">
      <c r="A55" t="str">
        <f>A54&amp;"1"</f>
        <v>16.2.1</v>
      </c>
      <c r="B55" t="s">
        <v>54</v>
      </c>
    </row>
    <row r="56" spans="1:6" ht="30">
      <c r="B56" s="15" t="s">
        <v>55</v>
      </c>
      <c r="C56" s="16" t="s">
        <v>10</v>
      </c>
    </row>
    <row r="57" spans="1:6">
      <c r="B57" s="15"/>
    </row>
    <row r="58" spans="1:6">
      <c r="A58" t="str">
        <f>A$54&amp;TEXT(COUNTA(A$55:A57)+1,0)</f>
        <v>16.2.2</v>
      </c>
      <c r="B58" t="s">
        <v>56</v>
      </c>
    </row>
    <row r="59" spans="1:6" ht="30">
      <c r="B59" s="15" t="s">
        <v>57</v>
      </c>
      <c r="C59" s="16" t="s">
        <v>10</v>
      </c>
    </row>
    <row r="60" spans="1:6">
      <c r="B60" s="15"/>
    </row>
    <row r="61" spans="1:6">
      <c r="A61" t="str">
        <f>A$54&amp;TEXT(COUNTA(A$55:A60)+1,0)</f>
        <v>16.2.3</v>
      </c>
      <c r="B61" t="s">
        <v>58</v>
      </c>
    </row>
    <row r="62" spans="1:6" ht="45">
      <c r="B62" s="15" t="s">
        <v>59</v>
      </c>
      <c r="C62" s="16" t="s">
        <v>10</v>
      </c>
    </row>
    <row r="64" spans="1:6">
      <c r="A64" t="str">
        <f>A$54&amp;TEXT(COUNTA(A$55:A63)+1,0)</f>
        <v>16.2.4</v>
      </c>
      <c r="B64" s="15" t="s">
        <v>60</v>
      </c>
    </row>
    <row r="65" spans="1:3" ht="45">
      <c r="B65" s="15" t="s">
        <v>61</v>
      </c>
      <c r="C65" s="16" t="s">
        <v>10</v>
      </c>
    </row>
    <row r="66" spans="1:3">
      <c r="B66" s="15"/>
    </row>
    <row r="67" spans="1:3">
      <c r="A67" t="str">
        <f>A$54&amp;TEXT(COUNTA(A$55:A66)+1,0)</f>
        <v>16.2.5</v>
      </c>
      <c r="B67" s="15" t="s">
        <v>65</v>
      </c>
    </row>
    <row r="68" spans="1:3" ht="30">
      <c r="B68" s="15" t="s">
        <v>66</v>
      </c>
      <c r="C68" s="16" t="s">
        <v>10</v>
      </c>
    </row>
    <row r="69" spans="1:3">
      <c r="B69" s="15"/>
    </row>
    <row r="70" spans="1:3">
      <c r="A70" t="str">
        <f>A$54&amp;TEXT(COUNTA(A$55:A69)+1,0)</f>
        <v>16.2.6</v>
      </c>
      <c r="B70" s="15" t="s">
        <v>67</v>
      </c>
    </row>
    <row r="71" spans="1:3">
      <c r="B71" s="15" t="s">
        <v>68</v>
      </c>
      <c r="C71" s="16" t="s">
        <v>10</v>
      </c>
    </row>
    <row r="73" spans="1:3">
      <c r="A73" t="str">
        <f>A$54&amp;TEXT(COUNTA(A$55:A72)+1,0)</f>
        <v>16.2.7</v>
      </c>
      <c r="B73" s="23" t="str">
        <f>'jedinicne cijene'!$B$79</f>
        <v>Spajanje rampi</v>
      </c>
    </row>
    <row r="74" spans="1:3">
      <c r="B74" s="23" t="str">
        <f>'jedinicne cijene'!$B$80</f>
        <v>Uvlačenje kabela i spajanje na upravljački modul rampe</v>
      </c>
      <c r="C74" s="16" t="s">
        <v>10</v>
      </c>
    </row>
    <row r="76" spans="1:3">
      <c r="A76" t="str">
        <f>A$54&amp;TEXT(COUNTA(A$55:A75)+1,0)</f>
        <v>16.2.8</v>
      </c>
      <c r="B76" s="15" t="s">
        <v>71</v>
      </c>
    </row>
    <row r="77" spans="1:3">
      <c r="B77" s="15" t="s">
        <v>72</v>
      </c>
      <c r="C77" s="16" t="s">
        <v>64</v>
      </c>
    </row>
    <row r="79" spans="1:3">
      <c r="A79" t="str">
        <f>A$54&amp;TEXT(COUNTA(A$55:A78)+1,0)</f>
        <v>16.2.9</v>
      </c>
      <c r="B79" s="15" t="s">
        <v>167</v>
      </c>
    </row>
    <row r="80" spans="1:3" ht="30">
      <c r="B80" s="15" t="s">
        <v>168</v>
      </c>
      <c r="C80" s="16" t="s">
        <v>10</v>
      </c>
    </row>
    <row r="82" spans="1:6">
      <c r="A82" t="str">
        <f>A$54&amp;TEXT(COUNTA(A$55:A81)+1,0)</f>
        <v>16.2.10</v>
      </c>
      <c r="B82" s="15" t="s">
        <v>73</v>
      </c>
    </row>
    <row r="83" spans="1:6" ht="30">
      <c r="B83" s="15" t="s">
        <v>74</v>
      </c>
      <c r="C83" s="16" t="s">
        <v>10</v>
      </c>
    </row>
    <row r="85" spans="1:6">
      <c r="A85" t="str">
        <f>A$54&amp;TEXT(COUNTA(A$55:A84)+1,0)</f>
        <v>16.2.11</v>
      </c>
      <c r="B85" s="15" t="s">
        <v>75</v>
      </c>
    </row>
    <row r="86" spans="1:6" ht="30">
      <c r="B86" s="15" t="s">
        <v>76</v>
      </c>
      <c r="C86" s="16" t="s">
        <v>10</v>
      </c>
    </row>
    <row r="87" spans="1:6">
      <c r="A87" t="s">
        <v>215</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16.3.</v>
      </c>
      <c r="B92" s="8" t="s">
        <v>25</v>
      </c>
      <c r="C92" s="9"/>
      <c r="D92" s="10"/>
      <c r="E92" s="11"/>
      <c r="F92" s="11"/>
    </row>
    <row r="93" spans="1:6">
      <c r="A93" t="str">
        <f>A92&amp;"1"</f>
        <v>16.3.1</v>
      </c>
      <c r="B93" t="s">
        <v>27</v>
      </c>
    </row>
    <row r="94" spans="1:6" ht="90">
      <c r="B94" s="15" t="s">
        <v>28</v>
      </c>
      <c r="C94" s="16" t="s">
        <v>29</v>
      </c>
    </row>
    <row r="95" spans="1:6">
      <c r="B95" s="15"/>
    </row>
    <row r="96" spans="1:6">
      <c r="A96" t="str">
        <f>A$92&amp;TEXT(COUNTA(A$93:A95)+1,0)</f>
        <v>16.3.2</v>
      </c>
      <c r="B96" t="s">
        <v>30</v>
      </c>
    </row>
    <row r="97" spans="1:3" ht="60">
      <c r="B97" s="15" t="s">
        <v>31</v>
      </c>
      <c r="C97" s="16" t="s">
        <v>29</v>
      </c>
    </row>
    <row r="98" spans="1:3">
      <c r="B98" s="15"/>
    </row>
    <row r="99" spans="1:3">
      <c r="A99" t="str">
        <f>A$92&amp;TEXT(COUNTA(A$93:A98)+1,0)</f>
        <v>16.3.3</v>
      </c>
      <c r="B99" t="s">
        <v>35</v>
      </c>
    </row>
    <row r="100" spans="1:3" ht="75">
      <c r="B100" s="15" t="s">
        <v>36</v>
      </c>
      <c r="C100" s="16" t="s">
        <v>29</v>
      </c>
    </row>
    <row r="101" spans="1:3">
      <c r="B101" s="15"/>
    </row>
    <row r="102" spans="1:3">
      <c r="A102" t="str">
        <f>A$92&amp;TEXT(COUNTA(A$93:A101)+1,0)</f>
        <v>16.3.4</v>
      </c>
      <c r="B102" s="15" t="s">
        <v>37</v>
      </c>
    </row>
    <row r="103" spans="1:3" ht="60">
      <c r="B103" s="15" t="s">
        <v>38</v>
      </c>
      <c r="C103" s="16" t="s">
        <v>29</v>
      </c>
    </row>
    <row r="104" spans="1:3">
      <c r="B104" s="15"/>
    </row>
    <row r="105" spans="1:3">
      <c r="A105" t="str">
        <f>A$92&amp;TEXT(COUNTA(A$93:A104)+1,0)</f>
        <v>16.3.5</v>
      </c>
      <c r="B105" t="s">
        <v>32</v>
      </c>
    </row>
    <row r="106" spans="1:3" ht="30">
      <c r="B106" s="15" t="s">
        <v>33</v>
      </c>
      <c r="C106" s="16" t="s">
        <v>34</v>
      </c>
    </row>
    <row r="108" spans="1:3">
      <c r="A108" t="str">
        <f>A$92&amp;TEXT(COUNTA(A$93:A107)+1,0)</f>
        <v>16.3.6</v>
      </c>
      <c r="B108" t="s">
        <v>39</v>
      </c>
    </row>
    <row r="109" spans="1:3" ht="30">
      <c r="B109" s="15" t="s">
        <v>40</v>
      </c>
      <c r="C109" s="16" t="s">
        <v>34</v>
      </c>
    </row>
    <row r="111" spans="1:3">
      <c r="A111" t="str">
        <f>A$92&amp;TEXT(COUNTA(A$93:A110)+1,0)</f>
        <v>16.3.7</v>
      </c>
      <c r="B111" s="15" t="s">
        <v>41</v>
      </c>
    </row>
    <row r="112" spans="1:3" ht="30">
      <c r="B112" s="15" t="s">
        <v>42</v>
      </c>
      <c r="C112" s="16" t="s">
        <v>34</v>
      </c>
    </row>
    <row r="113" spans="1:6">
      <c r="B113" s="15"/>
    </row>
    <row r="114" spans="1:6">
      <c r="A114" t="str">
        <f>A$92&amp;TEXT(COUNTA(A$93:A113)+1,0)</f>
        <v>16.3.8</v>
      </c>
      <c r="B114" s="15" t="s">
        <v>43</v>
      </c>
    </row>
    <row r="115" spans="1:6" ht="19.5" customHeight="1">
      <c r="B115" s="15" t="s">
        <v>44</v>
      </c>
      <c r="C115" s="16" t="s">
        <v>29</v>
      </c>
    </row>
    <row r="117" spans="1:6">
      <c r="A117" t="str">
        <f>A$92&amp;TEXT(COUNTA(A$93:A116)+1,0)</f>
        <v>16.3.9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KONJSKO - PRIVOZ SPLIT SVEUKUPNO:</v>
      </c>
      <c r="C122" s="5"/>
      <c r="D122" s="6"/>
      <c r="E122" s="7"/>
      <c r="F122" s="7"/>
    </row>
  </sheetData>
  <pageMargins left="0.98425196850393704" right="0.39370078740157483" top="0.39370078740157483" bottom="0.39370078740157483" header="0" footer="0"/>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122"/>
  <sheetViews>
    <sheetView view="pageBreakPreview" zoomScale="90" zoomScaleNormal="100" zoomScaleSheetLayoutView="90" workbookViewId="0">
      <pane xSplit="6" ySplit="2" topLeftCell="G126" activePane="bottomRight" state="frozen"/>
      <selection pane="topRight" activeCell="G1" sqref="G1"/>
      <selection pane="bottomLeft" activeCell="A3" sqref="A3"/>
      <selection pane="bottomRight" activeCell="J11" sqref="J1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109</v>
      </c>
      <c r="B2" s="4" t="s">
        <v>110</v>
      </c>
      <c r="C2" s="5"/>
      <c r="D2" s="6"/>
      <c r="E2" s="7"/>
      <c r="F2" s="7"/>
    </row>
    <row r="3" spans="1:6">
      <c r="A3" s="14" t="str">
        <f>A2&amp;"1."</f>
        <v>17.1.</v>
      </c>
      <c r="B3" s="8" t="s">
        <v>6</v>
      </c>
      <c r="C3" s="9"/>
      <c r="D3" s="10"/>
      <c r="E3" s="11"/>
      <c r="F3" s="11"/>
    </row>
    <row r="4" spans="1:6">
      <c r="A4" t="str">
        <f>A3&amp;"1"</f>
        <v>17.1.1</v>
      </c>
      <c r="B4" t="s">
        <v>8</v>
      </c>
    </row>
    <row r="5" spans="1:6" ht="150">
      <c r="B5" s="15" t="s">
        <v>176</v>
      </c>
      <c r="C5" s="16" t="s">
        <v>10</v>
      </c>
    </row>
    <row r="6" spans="1:6">
      <c r="B6" s="15"/>
    </row>
    <row r="7" spans="1:6">
      <c r="A7" t="str">
        <f>A$3&amp;TEXT(COUNTA(A$4:A6)+1,0)</f>
        <v>17.1.2</v>
      </c>
      <c r="B7" t="s">
        <v>11</v>
      </c>
    </row>
    <row r="8" spans="1:6" ht="165">
      <c r="B8" s="15" t="s">
        <v>12</v>
      </c>
      <c r="C8" s="16" t="s">
        <v>10</v>
      </c>
    </row>
    <row r="9" spans="1:6">
      <c r="B9" s="15"/>
    </row>
    <row r="10" spans="1:6">
      <c r="A10" t="str">
        <f>A$3&amp;TEXT(COUNTA(A$4:A9)+1,0)</f>
        <v>17.1.3</v>
      </c>
      <c r="B10" t="s">
        <v>13</v>
      </c>
    </row>
    <row r="11" spans="1:6" ht="165">
      <c r="B11" s="15" t="s">
        <v>14</v>
      </c>
      <c r="C11" s="16" t="s">
        <v>10</v>
      </c>
    </row>
    <row r="13" spans="1:6">
      <c r="A13" t="str">
        <f>A$3&amp;TEXT(COUNTA(A$4:A12)+1,0)</f>
        <v>17.1.4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17.1.5</v>
      </c>
      <c r="B16" s="15" t="s">
        <v>15</v>
      </c>
    </row>
    <row r="17" spans="1:3" ht="155.25" customHeight="1">
      <c r="B17" s="15" t="s">
        <v>16</v>
      </c>
      <c r="C17" s="16" t="s">
        <v>10</v>
      </c>
    </row>
    <row r="18" spans="1:3">
      <c r="B18" s="15"/>
    </row>
    <row r="19" spans="1:3">
      <c r="A19" t="str">
        <f>A$3&amp;TEXT(COUNTA(A$4:A18)+1,0)</f>
        <v>17.1.6</v>
      </c>
      <c r="B19" s="15" t="s">
        <v>46</v>
      </c>
    </row>
    <row r="20" spans="1:3" ht="124.5" customHeight="1">
      <c r="B20" s="15" t="s">
        <v>47</v>
      </c>
      <c r="C20" s="16" t="s">
        <v>10</v>
      </c>
    </row>
    <row r="22" spans="1:3">
      <c r="A22" t="str">
        <f>A$3&amp;TEXT(COUNTA(A$4:A21)+1,0)</f>
        <v>17.1.7</v>
      </c>
      <c r="B22" s="15" t="s">
        <v>17</v>
      </c>
    </row>
    <row r="23" spans="1:3" ht="45">
      <c r="B23" s="15" t="s">
        <v>18</v>
      </c>
      <c r="C23" s="16" t="s">
        <v>10</v>
      </c>
    </row>
    <row r="25" spans="1:3">
      <c r="A25" t="str">
        <f>A$3&amp;TEXT(COUNTA(A$4:A24)+1,0)</f>
        <v>17.1.8</v>
      </c>
      <c r="B25" s="15" t="s">
        <v>19</v>
      </c>
    </row>
    <row r="26" spans="1:3" ht="60">
      <c r="B26" s="15" t="s">
        <v>20</v>
      </c>
      <c r="C26" s="16" t="s">
        <v>10</v>
      </c>
    </row>
    <row r="28" spans="1:3">
      <c r="A28" t="str">
        <f>A$3&amp;TEXT(COUNTA(A$4:A27)+1,0)</f>
        <v>17.1.9</v>
      </c>
      <c r="B28" s="15" t="s">
        <v>21</v>
      </c>
    </row>
    <row r="29" spans="1:3" ht="30">
      <c r="B29" s="15" t="s">
        <v>22</v>
      </c>
      <c r="C29" s="16" t="s">
        <v>64</v>
      </c>
    </row>
    <row r="31" spans="1:3">
      <c r="A31" t="str">
        <f>A$3&amp;TEXT(COUNTA(A$4:A30)+1,0)</f>
        <v>17.1.10</v>
      </c>
      <c r="B31" s="15" t="s">
        <v>62</v>
      </c>
    </row>
    <row r="32" spans="1:3" ht="30">
      <c r="B32" s="15" t="s">
        <v>63</v>
      </c>
      <c r="C32" s="16" t="s">
        <v>64</v>
      </c>
    </row>
    <row r="34" spans="1:3">
      <c r="A34" t="str">
        <f>A$3&amp;TEXT(COUNTA(A$4:A33)+1,0)</f>
        <v>17.1.11</v>
      </c>
      <c r="B34" s="15" t="s">
        <v>155</v>
      </c>
    </row>
    <row r="35" spans="1:3" ht="30">
      <c r="B35" s="15" t="s">
        <v>156</v>
      </c>
      <c r="C35" s="16" t="s">
        <v>64</v>
      </c>
    </row>
    <row r="37" spans="1:3">
      <c r="A37" t="str">
        <f>A$3&amp;TEXT(COUNTA(A$4:A36)+1,0)</f>
        <v>17.1.12</v>
      </c>
      <c r="B37" s="15" t="s">
        <v>69</v>
      </c>
    </row>
    <row r="38" spans="1:3">
      <c r="B38" s="15" t="s">
        <v>70</v>
      </c>
      <c r="C38" s="16" t="s">
        <v>64</v>
      </c>
    </row>
    <row r="40" spans="1:3">
      <c r="A40" t="str">
        <f>A$3&amp;TEXT(COUNTA(A$4:A39)+1,0)</f>
        <v>17.1.13</v>
      </c>
      <c r="B40" s="15" t="s">
        <v>45</v>
      </c>
    </row>
    <row r="41" spans="1:3" ht="180">
      <c r="B41" s="15" t="s">
        <v>53</v>
      </c>
      <c r="C41" s="16" t="s">
        <v>10</v>
      </c>
    </row>
    <row r="43" spans="1:3">
      <c r="A43" t="str">
        <f>A$3&amp;TEXT(COUNTA(A$4:A42)+1,0)</f>
        <v>17.1.14</v>
      </c>
      <c r="B43" s="15" t="s">
        <v>51</v>
      </c>
    </row>
    <row r="44" spans="1:3" ht="30">
      <c r="B44" s="15" t="s">
        <v>52</v>
      </c>
      <c r="C44" s="16" t="s">
        <v>10</v>
      </c>
    </row>
    <row r="46" spans="1:3">
      <c r="A46" t="str">
        <f>A$3&amp;TEXT(COUNTA(A$4:A45)+1,0)</f>
        <v>17.1.15</v>
      </c>
      <c r="B46" s="15" t="s">
        <v>48</v>
      </c>
    </row>
    <row r="47" spans="1:3" ht="165">
      <c r="B47" s="15" t="s">
        <v>23</v>
      </c>
      <c r="C47" s="16" t="s">
        <v>10</v>
      </c>
    </row>
    <row r="49" spans="1:6">
      <c r="A49" t="str">
        <f>A$3&amp;TEXT(COUNTA(A$4:A48)+1,0)</f>
        <v>17.1.16</v>
      </c>
      <c r="B49" s="15" t="s">
        <v>165</v>
      </c>
    </row>
    <row r="50" spans="1:6" ht="150">
      <c r="B50" s="15" t="s">
        <v>166</v>
      </c>
      <c r="C50" s="16" t="s">
        <v>10</v>
      </c>
    </row>
    <row r="52" spans="1:6">
      <c r="A52" s="14"/>
      <c r="B52" s="8" t="str">
        <f>B3&amp;" UKUPNO:"</f>
        <v>OPREMA VIDEO SUSTAVA I KOMUNIKACIJSKA OPREMA UKUPNO:</v>
      </c>
      <c r="C52" s="9"/>
      <c r="D52" s="10"/>
      <c r="E52" s="11"/>
      <c r="F52" s="11"/>
    </row>
    <row r="54" spans="1:6">
      <c r="A54" s="14" t="str">
        <f>A2&amp;"2."</f>
        <v>17.2.</v>
      </c>
      <c r="B54" s="8" t="s">
        <v>24</v>
      </c>
      <c r="C54" s="9"/>
      <c r="D54" s="10"/>
      <c r="E54" s="11"/>
      <c r="F54" s="11"/>
    </row>
    <row r="55" spans="1:6">
      <c r="A55" t="str">
        <f>A54&amp;"1"</f>
        <v>17.2.1</v>
      </c>
      <c r="B55" t="s">
        <v>54</v>
      </c>
    </row>
    <row r="56" spans="1:6" ht="30">
      <c r="B56" s="15" t="s">
        <v>55</v>
      </c>
      <c r="C56" s="16" t="s">
        <v>10</v>
      </c>
    </row>
    <row r="57" spans="1:6">
      <c r="B57" s="15"/>
    </row>
    <row r="58" spans="1:6">
      <c r="A58" t="str">
        <f>A$54&amp;TEXT(COUNTA(A$55:A57)+1,0)</f>
        <v>17.2.2</v>
      </c>
      <c r="B58" t="s">
        <v>56</v>
      </c>
    </row>
    <row r="59" spans="1:6" ht="30">
      <c r="B59" s="15" t="s">
        <v>57</v>
      </c>
      <c r="C59" s="16" t="s">
        <v>10</v>
      </c>
    </row>
    <row r="60" spans="1:6">
      <c r="B60" s="15"/>
    </row>
    <row r="61" spans="1:6">
      <c r="A61" t="str">
        <f>A$54&amp;TEXT(COUNTA(A$55:A60)+1,0)</f>
        <v>17.2.3</v>
      </c>
      <c r="B61" t="s">
        <v>58</v>
      </c>
    </row>
    <row r="62" spans="1:6" ht="45">
      <c r="B62" s="15" t="s">
        <v>59</v>
      </c>
      <c r="C62" s="16" t="s">
        <v>10</v>
      </c>
    </row>
    <row r="64" spans="1:6">
      <c r="A64" t="str">
        <f>A$54&amp;TEXT(COUNTA(A$55:A63)+1,0)</f>
        <v>17.2.4</v>
      </c>
      <c r="B64" s="15" t="s">
        <v>60</v>
      </c>
    </row>
    <row r="65" spans="1:3" ht="45">
      <c r="B65" s="15" t="s">
        <v>61</v>
      </c>
      <c r="C65" s="16" t="s">
        <v>10</v>
      </c>
    </row>
    <row r="66" spans="1:3">
      <c r="B66" s="15"/>
    </row>
    <row r="67" spans="1:3">
      <c r="A67" t="str">
        <f>A$54&amp;TEXT(COUNTA(A$55:A66)+1,0)</f>
        <v>17.2.5</v>
      </c>
      <c r="B67" s="15" t="s">
        <v>65</v>
      </c>
    </row>
    <row r="68" spans="1:3" ht="30">
      <c r="B68" s="15" t="s">
        <v>66</v>
      </c>
      <c r="C68" s="16" t="s">
        <v>10</v>
      </c>
    </row>
    <row r="69" spans="1:3">
      <c r="B69" s="15"/>
    </row>
    <row r="70" spans="1:3">
      <c r="A70" t="str">
        <f>A$54&amp;TEXT(COUNTA(A$55:A69)+1,0)</f>
        <v>17.2.6</v>
      </c>
      <c r="B70" s="15" t="s">
        <v>67</v>
      </c>
    </row>
    <row r="71" spans="1:3">
      <c r="B71" s="15" t="s">
        <v>68</v>
      </c>
      <c r="C71" s="16" t="s">
        <v>10</v>
      </c>
    </row>
    <row r="73" spans="1:3">
      <c r="A73" t="str">
        <f>A$54&amp;TEXT(COUNTA(A$55:A72)+1,0)</f>
        <v>17.2.7</v>
      </c>
      <c r="B73" s="23" t="str">
        <f>'jedinicne cijene'!$B$79</f>
        <v>Spajanje rampi</v>
      </c>
    </row>
    <row r="74" spans="1:3">
      <c r="B74" s="23" t="str">
        <f>'jedinicne cijene'!$B$80</f>
        <v>Uvlačenje kabela i spajanje na upravljački modul rampe</v>
      </c>
      <c r="C74" s="16" t="s">
        <v>10</v>
      </c>
    </row>
    <row r="76" spans="1:3">
      <c r="A76" t="str">
        <f>A$54&amp;TEXT(COUNTA(A$55:A75)+1,0)</f>
        <v>17.2.8</v>
      </c>
      <c r="B76" s="15" t="s">
        <v>71</v>
      </c>
    </row>
    <row r="77" spans="1:3">
      <c r="B77" s="15" t="s">
        <v>72</v>
      </c>
      <c r="C77" s="16" t="s">
        <v>64</v>
      </c>
    </row>
    <row r="79" spans="1:3">
      <c r="A79" t="str">
        <f>A$54&amp;TEXT(COUNTA(A$55:A78)+1,0)</f>
        <v>17.2.9</v>
      </c>
      <c r="B79" s="15" t="s">
        <v>169</v>
      </c>
    </row>
    <row r="80" spans="1:3" ht="30">
      <c r="B80" s="15" t="s">
        <v>170</v>
      </c>
      <c r="C80" s="16" t="s">
        <v>10</v>
      </c>
    </row>
    <row r="82" spans="1:6">
      <c r="A82" t="str">
        <f>A$54&amp;TEXT(COUNTA(A$55:A81)+1,0)</f>
        <v>17.2.10</v>
      </c>
      <c r="B82" s="15" t="s">
        <v>73</v>
      </c>
    </row>
    <row r="83" spans="1:6" ht="30">
      <c r="B83" s="15" t="s">
        <v>74</v>
      </c>
      <c r="C83" s="16" t="s">
        <v>10</v>
      </c>
    </row>
    <row r="85" spans="1:6">
      <c r="A85" t="str">
        <f>A$54&amp;TEXT(COUNTA(A$55:A84)+1,0)</f>
        <v>17.2.11</v>
      </c>
      <c r="B85" s="15" t="s">
        <v>75</v>
      </c>
    </row>
    <row r="86" spans="1:6" ht="30">
      <c r="B86" s="15" t="s">
        <v>76</v>
      </c>
      <c r="C86" s="16" t="s">
        <v>10</v>
      </c>
    </row>
    <row r="87" spans="1:6">
      <c r="A87" t="s">
        <v>214</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17.3.</v>
      </c>
      <c r="B92" s="8" t="s">
        <v>25</v>
      </c>
      <c r="C92" s="9"/>
      <c r="D92" s="10"/>
      <c r="E92" s="11"/>
      <c r="F92" s="11"/>
    </row>
    <row r="93" spans="1:6">
      <c r="A93" t="str">
        <f>A92&amp;"1"</f>
        <v>17.3.1</v>
      </c>
      <c r="B93" t="s">
        <v>27</v>
      </c>
    </row>
    <row r="94" spans="1:6" ht="90">
      <c r="B94" s="15" t="s">
        <v>28</v>
      </c>
      <c r="C94" s="16" t="s">
        <v>29</v>
      </c>
    </row>
    <row r="95" spans="1:6">
      <c r="B95" s="15"/>
    </row>
    <row r="96" spans="1:6">
      <c r="A96" t="str">
        <f>A$92&amp;TEXT(COUNTA(A$93:A95)+1,0)</f>
        <v>17.3.2</v>
      </c>
      <c r="B96" t="s">
        <v>30</v>
      </c>
    </row>
    <row r="97" spans="1:3" ht="60">
      <c r="B97" s="15" t="s">
        <v>31</v>
      </c>
      <c r="C97" s="16" t="s">
        <v>29</v>
      </c>
    </row>
    <row r="98" spans="1:3">
      <c r="B98" s="15"/>
    </row>
    <row r="99" spans="1:3">
      <c r="A99" t="str">
        <f>A$92&amp;TEXT(COUNTA(A$93:A98)+1,0)</f>
        <v>17.3.3</v>
      </c>
      <c r="B99" t="s">
        <v>35</v>
      </c>
    </row>
    <row r="100" spans="1:3" ht="75">
      <c r="B100" s="15" t="s">
        <v>36</v>
      </c>
      <c r="C100" s="16" t="s">
        <v>29</v>
      </c>
    </row>
    <row r="101" spans="1:3">
      <c r="B101" s="15"/>
    </row>
    <row r="102" spans="1:3">
      <c r="A102" t="str">
        <f>A$92&amp;TEXT(COUNTA(A$93:A101)+1,0)</f>
        <v>17.3.4</v>
      </c>
      <c r="B102" s="15" t="s">
        <v>37</v>
      </c>
    </row>
    <row r="103" spans="1:3" ht="60">
      <c r="B103" s="15" t="s">
        <v>38</v>
      </c>
      <c r="C103" s="16" t="s">
        <v>29</v>
      </c>
    </row>
    <row r="104" spans="1:3">
      <c r="B104" s="15"/>
    </row>
    <row r="105" spans="1:3">
      <c r="A105" t="str">
        <f>A$92&amp;TEXT(COUNTA(A$93:A104)+1,0)</f>
        <v>17.3.5</v>
      </c>
      <c r="B105" t="s">
        <v>32</v>
      </c>
    </row>
    <row r="106" spans="1:3" ht="30">
      <c r="B106" s="15" t="s">
        <v>33</v>
      </c>
      <c r="C106" s="16" t="s">
        <v>34</v>
      </c>
    </row>
    <row r="108" spans="1:3">
      <c r="A108" t="str">
        <f>A$92&amp;TEXT(COUNTA(A$93:A107)+1,0)</f>
        <v>17.3.6</v>
      </c>
      <c r="B108" t="s">
        <v>39</v>
      </c>
    </row>
    <row r="109" spans="1:3" ht="30">
      <c r="B109" s="15" t="s">
        <v>40</v>
      </c>
      <c r="C109" s="16" t="s">
        <v>34</v>
      </c>
    </row>
    <row r="111" spans="1:3">
      <c r="A111" t="str">
        <f>A$92&amp;TEXT(COUNTA(A$93:A110)+1,0)</f>
        <v>17.3.7</v>
      </c>
      <c r="B111" s="15" t="s">
        <v>41</v>
      </c>
    </row>
    <row r="112" spans="1:3" ht="30">
      <c r="B112" s="15" t="s">
        <v>42</v>
      </c>
      <c r="C112" s="16" t="s">
        <v>34</v>
      </c>
    </row>
    <row r="113" spans="1:6">
      <c r="B113" s="15"/>
    </row>
    <row r="114" spans="1:6">
      <c r="A114" t="str">
        <f>A$92&amp;TEXT(COUNTA(A$93:A113)+1,0)</f>
        <v>17.3.8</v>
      </c>
      <c r="B114" s="15" t="s">
        <v>43</v>
      </c>
    </row>
    <row r="115" spans="1:6" ht="19.5" customHeight="1">
      <c r="B115" s="15" t="s">
        <v>44</v>
      </c>
      <c r="C115" s="16" t="s">
        <v>29</v>
      </c>
    </row>
    <row r="117" spans="1:6">
      <c r="A117" t="str">
        <f>A$92&amp;TEXT(COUNTA(A$93:A116)+1,0)</f>
        <v>17.3.9</v>
      </c>
      <c r="B117" s="15" t="s">
        <v>49</v>
      </c>
    </row>
    <row r="118" spans="1:6" ht="96.7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ZARANAČ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125"/>
  <sheetViews>
    <sheetView view="pageBreakPreview" zoomScale="85" zoomScaleNormal="100" zoomScaleSheetLayoutView="85" workbookViewId="0">
      <pane xSplit="6" ySplit="2" topLeftCell="G72"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111</v>
      </c>
      <c r="B2" s="4" t="s">
        <v>112</v>
      </c>
      <c r="C2" s="5"/>
      <c r="D2" s="6"/>
      <c r="E2" s="7"/>
      <c r="F2" s="7"/>
    </row>
    <row r="3" spans="1:6">
      <c r="A3" s="14" t="str">
        <f>A2&amp;"1."</f>
        <v>18.1.</v>
      </c>
      <c r="B3" s="8" t="s">
        <v>6</v>
      </c>
      <c r="C3" s="9"/>
      <c r="D3" s="10"/>
      <c r="E3" s="11"/>
      <c r="F3" s="11"/>
    </row>
    <row r="4" spans="1:6">
      <c r="A4" t="str">
        <f>A3&amp;"1"</f>
        <v>18.1.1</v>
      </c>
      <c r="B4" t="s">
        <v>8</v>
      </c>
    </row>
    <row r="5" spans="1:6" ht="150">
      <c r="B5" s="15" t="s">
        <v>176</v>
      </c>
      <c r="C5" s="16" t="s">
        <v>10</v>
      </c>
    </row>
    <row r="6" spans="1:6">
      <c r="B6" s="15"/>
    </row>
    <row r="7" spans="1:6">
      <c r="A7" t="str">
        <f>A$3&amp;TEXT(COUNTA(A$4:A6)+1,0)</f>
        <v>18.1.2</v>
      </c>
      <c r="B7" t="s">
        <v>11</v>
      </c>
    </row>
    <row r="8" spans="1:6" ht="165">
      <c r="B8" s="15" t="s">
        <v>12</v>
      </c>
      <c r="C8" s="16" t="s">
        <v>10</v>
      </c>
    </row>
    <row r="9" spans="1:6">
      <c r="B9" s="15"/>
    </row>
    <row r="10" spans="1:6">
      <c r="A10" t="str">
        <f>A$3&amp;TEXT(COUNTA(A$4:A9)+1,0)</f>
        <v>18.1.3</v>
      </c>
      <c r="B10" t="s">
        <v>13</v>
      </c>
    </row>
    <row r="11" spans="1:6" ht="165">
      <c r="B11" s="15" t="s">
        <v>14</v>
      </c>
      <c r="C11" s="16" t="s">
        <v>10</v>
      </c>
    </row>
    <row r="13" spans="1:6">
      <c r="A13" t="str">
        <f>A$3&amp;TEXT(COUNTA(A$4:A12)+1,0)</f>
        <v>18.1.4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18.1.5</v>
      </c>
      <c r="B16" s="15" t="s">
        <v>15</v>
      </c>
    </row>
    <row r="17" spans="1:3" ht="155.25" customHeight="1">
      <c r="B17" s="15" t="s">
        <v>16</v>
      </c>
      <c r="C17" s="16" t="s">
        <v>10</v>
      </c>
    </row>
    <row r="18" spans="1:3">
      <c r="B18" s="15"/>
    </row>
    <row r="19" spans="1:3">
      <c r="A19" t="str">
        <f>A$3&amp;TEXT(COUNTA(A$4:A18)+1,0)</f>
        <v>18.1.6</v>
      </c>
      <c r="B19" s="15" t="s">
        <v>46</v>
      </c>
    </row>
    <row r="20" spans="1:3" ht="124.5" customHeight="1">
      <c r="B20" s="15" t="s">
        <v>47</v>
      </c>
      <c r="C20" s="16" t="s">
        <v>10</v>
      </c>
    </row>
    <row r="22" spans="1:3">
      <c r="A22" t="str">
        <f>A$3&amp;TEXT(COUNTA(A$4:A21)+1,0)</f>
        <v>18.1.7</v>
      </c>
      <c r="B22" s="15" t="s">
        <v>17</v>
      </c>
    </row>
    <row r="23" spans="1:3" ht="45">
      <c r="B23" s="15" t="s">
        <v>18</v>
      </c>
      <c r="C23" s="16" t="s">
        <v>10</v>
      </c>
    </row>
    <row r="25" spans="1:3">
      <c r="A25" t="str">
        <f>A$3&amp;TEXT(COUNTA(A$4:A24)+1,0)</f>
        <v>18.1.8</v>
      </c>
      <c r="B25" s="15" t="s">
        <v>19</v>
      </c>
    </row>
    <row r="26" spans="1:3" ht="60">
      <c r="B26" s="15" t="s">
        <v>20</v>
      </c>
      <c r="C26" s="16" t="s">
        <v>10</v>
      </c>
    </row>
    <row r="28" spans="1:3">
      <c r="A28" t="str">
        <f>A$3&amp;TEXT(COUNTA(A$4:A27)+1,0)</f>
        <v>18.1.9</v>
      </c>
      <c r="B28" s="15" t="s">
        <v>21</v>
      </c>
    </row>
    <row r="29" spans="1:3" ht="30">
      <c r="B29" s="15" t="s">
        <v>22</v>
      </c>
      <c r="C29" s="16" t="s">
        <v>64</v>
      </c>
    </row>
    <row r="31" spans="1:3">
      <c r="A31" t="str">
        <f>A$3&amp;TEXT(COUNTA(A$4:A30)+1,0)</f>
        <v>18.1.10</v>
      </c>
      <c r="B31" s="15" t="s">
        <v>62</v>
      </c>
    </row>
    <row r="32" spans="1:3" ht="30">
      <c r="B32" s="15" t="s">
        <v>63</v>
      </c>
      <c r="C32" s="16" t="s">
        <v>64</v>
      </c>
    </row>
    <row r="34" spans="1:3">
      <c r="A34" t="str">
        <f>A$3&amp;TEXT(COUNTA(A$4:A33)+1,0)</f>
        <v>18.1.11</v>
      </c>
      <c r="B34" s="15" t="s">
        <v>155</v>
      </c>
    </row>
    <row r="35" spans="1:3" ht="30">
      <c r="B35" s="15" t="s">
        <v>156</v>
      </c>
      <c r="C35" s="16" t="s">
        <v>64</v>
      </c>
    </row>
    <row r="37" spans="1:3">
      <c r="A37" t="str">
        <f>A$3&amp;TEXT(COUNTA(A$4:A36)+1,0)</f>
        <v>18.1.12</v>
      </c>
      <c r="B37" s="15" t="s">
        <v>135</v>
      </c>
    </row>
    <row r="38" spans="1:3" ht="30">
      <c r="B38" s="15" t="s">
        <v>136</v>
      </c>
      <c r="C38" s="16" t="s">
        <v>64</v>
      </c>
    </row>
    <row r="40" spans="1:3">
      <c r="A40" t="str">
        <f>A$3&amp;TEXT(COUNTA(A$4:A39)+1,0)</f>
        <v>18.1.13</v>
      </c>
      <c r="B40" s="15" t="s">
        <v>69</v>
      </c>
    </row>
    <row r="41" spans="1:3">
      <c r="B41" s="15" t="s">
        <v>70</v>
      </c>
      <c r="C41" s="16" t="s">
        <v>64</v>
      </c>
    </row>
    <row r="43" spans="1:3">
      <c r="A43" t="str">
        <f>A$3&amp;TEXT(COUNTA(A$4:A42)+1,0)</f>
        <v>18.1.14</v>
      </c>
      <c r="B43" s="15" t="s">
        <v>45</v>
      </c>
    </row>
    <row r="44" spans="1:3" ht="180">
      <c r="B44" s="15" t="s">
        <v>53</v>
      </c>
      <c r="C44" s="16" t="s">
        <v>10</v>
      </c>
    </row>
    <row r="46" spans="1:3">
      <c r="A46" t="str">
        <f>A$3&amp;TEXT(COUNTA(A$4:A45)+1,0)</f>
        <v>18.1.15</v>
      </c>
      <c r="B46" s="15" t="s">
        <v>51</v>
      </c>
    </row>
    <row r="47" spans="1:3" ht="30">
      <c r="B47" s="15" t="s">
        <v>52</v>
      </c>
      <c r="C47" s="16" t="s">
        <v>10</v>
      </c>
    </row>
    <row r="49" spans="1:6">
      <c r="A49" t="str">
        <f>A$3&amp;TEXT(COUNTA(A$4:A48)+1,0)</f>
        <v>18.1.16</v>
      </c>
      <c r="B49" s="15" t="s">
        <v>48</v>
      </c>
    </row>
    <row r="50" spans="1:6" ht="165">
      <c r="B50" s="15" t="s">
        <v>23</v>
      </c>
      <c r="C50" s="16" t="s">
        <v>10</v>
      </c>
    </row>
    <row r="52" spans="1:6">
      <c r="A52" t="str">
        <f>A$3&amp;TEXT(COUNTA(A$4:A51)+1,0)</f>
        <v>18.1.17</v>
      </c>
      <c r="B52" s="15" t="s">
        <v>165</v>
      </c>
    </row>
    <row r="53" spans="1:6" ht="150">
      <c r="B53" s="15" t="s">
        <v>166</v>
      </c>
      <c r="C53" s="16" t="s">
        <v>10</v>
      </c>
    </row>
    <row r="55" spans="1:6">
      <c r="A55" s="14"/>
      <c r="B55" s="8" t="str">
        <f>B3&amp;" UKUPNO:"</f>
        <v>OPREMA VIDEO SUSTAVA I KOMUNIKACIJSKA OPREMA UKUPNO:</v>
      </c>
      <c r="C55" s="9"/>
      <c r="D55" s="10"/>
      <c r="E55" s="11"/>
      <c r="F55" s="11"/>
    </row>
    <row r="57" spans="1:6">
      <c r="A57" s="14" t="str">
        <f>A2&amp;"2."</f>
        <v>18.2.</v>
      </c>
      <c r="B57" s="8" t="s">
        <v>24</v>
      </c>
      <c r="C57" s="9"/>
      <c r="D57" s="10"/>
      <c r="E57" s="11"/>
      <c r="F57" s="11"/>
    </row>
    <row r="58" spans="1:6">
      <c r="A58" t="str">
        <f>A57&amp;"1"</f>
        <v>18.2.1</v>
      </c>
      <c r="B58" t="s">
        <v>54</v>
      </c>
    </row>
    <row r="59" spans="1:6" ht="30">
      <c r="B59" s="15" t="s">
        <v>55</v>
      </c>
      <c r="C59" s="16" t="s">
        <v>10</v>
      </c>
    </row>
    <row r="60" spans="1:6">
      <c r="B60" s="15"/>
    </row>
    <row r="61" spans="1:6">
      <c r="A61" t="str">
        <f>A$57&amp;TEXT(COUNTA(A$58:A60)+1,0)</f>
        <v>18.2.2</v>
      </c>
      <c r="B61" t="s">
        <v>56</v>
      </c>
    </row>
    <row r="62" spans="1:6" ht="30">
      <c r="B62" s="15" t="s">
        <v>57</v>
      </c>
      <c r="C62" s="16" t="s">
        <v>10</v>
      </c>
    </row>
    <row r="63" spans="1:6">
      <c r="B63" s="15"/>
    </row>
    <row r="64" spans="1:6">
      <c r="A64" t="str">
        <f>A$57&amp;TEXT(COUNTA(A$58:A63)+1,0)</f>
        <v>18.2.3</v>
      </c>
      <c r="B64" t="s">
        <v>58</v>
      </c>
    </row>
    <row r="65" spans="1:3" ht="45">
      <c r="B65" s="15" t="s">
        <v>59</v>
      </c>
      <c r="C65" s="16" t="s">
        <v>10</v>
      </c>
    </row>
    <row r="67" spans="1:3">
      <c r="A67" t="str">
        <f>A$57&amp;TEXT(COUNTA(A$58:A66)+1,0)</f>
        <v>18.2.4</v>
      </c>
      <c r="B67" s="15" t="s">
        <v>60</v>
      </c>
    </row>
    <row r="68" spans="1:3" ht="45">
      <c r="B68" s="15" t="s">
        <v>61</v>
      </c>
      <c r="C68" s="16" t="s">
        <v>10</v>
      </c>
    </row>
    <row r="69" spans="1:3">
      <c r="B69" s="15"/>
    </row>
    <row r="70" spans="1:3">
      <c r="A70" t="str">
        <f>A$57&amp;TEXT(COUNTA(A$58:A69)+1,0)</f>
        <v>18.2.5</v>
      </c>
      <c r="B70" s="15" t="s">
        <v>65</v>
      </c>
    </row>
    <row r="71" spans="1:3" ht="30">
      <c r="B71" s="15" t="s">
        <v>66</v>
      </c>
      <c r="C71" s="16" t="s">
        <v>10</v>
      </c>
    </row>
    <row r="72" spans="1:3">
      <c r="B72" s="15"/>
    </row>
    <row r="73" spans="1:3">
      <c r="A73" t="str">
        <f>A$57&amp;TEXT(COUNTA(A$58:A72)+1,0)</f>
        <v>18.2.6</v>
      </c>
      <c r="B73" s="15" t="s">
        <v>67</v>
      </c>
    </row>
    <row r="74" spans="1:3">
      <c r="B74" s="15" t="s">
        <v>68</v>
      </c>
      <c r="C74" s="16" t="s">
        <v>10</v>
      </c>
    </row>
    <row r="76" spans="1:3">
      <c r="A76" t="str">
        <f>A$57&amp;TEXT(COUNTA(A$58:A75)+1,0)</f>
        <v>18.2.7</v>
      </c>
      <c r="B76" s="23" t="str">
        <f>'jedinicne cijene'!$B$79</f>
        <v>Spajanje rampi</v>
      </c>
    </row>
    <row r="77" spans="1:3">
      <c r="B77" s="23" t="str">
        <f>'jedinicne cijene'!$B$80</f>
        <v>Uvlačenje kabela i spajanje na upravljački modul rampe</v>
      </c>
      <c r="C77" s="16" t="s">
        <v>10</v>
      </c>
    </row>
    <row r="79" spans="1:3">
      <c r="A79" t="str">
        <f>A$57&amp;TEXT(COUNTA(A$58:A78)+1,0)</f>
        <v>18.2.8</v>
      </c>
      <c r="B79" s="15" t="s">
        <v>71</v>
      </c>
    </row>
    <row r="80" spans="1:3">
      <c r="B80" s="15" t="s">
        <v>72</v>
      </c>
      <c r="C80" s="16" t="s">
        <v>64</v>
      </c>
    </row>
    <row r="82" spans="1:6">
      <c r="A82" t="str">
        <f>A$57&amp;TEXT(COUNTA(A$58:A81)+1,0)</f>
        <v>18.2.9</v>
      </c>
      <c r="B82" s="15" t="s">
        <v>169</v>
      </c>
    </row>
    <row r="83" spans="1:6" ht="30">
      <c r="B83" s="15" t="s">
        <v>170</v>
      </c>
      <c r="C83" s="16" t="s">
        <v>10</v>
      </c>
    </row>
    <row r="85" spans="1:6">
      <c r="A85" t="str">
        <f>A$57&amp;TEXT(COUNTA(A$58:A84)+1,0)</f>
        <v>18.2.10</v>
      </c>
      <c r="B85" s="15" t="s">
        <v>73</v>
      </c>
    </row>
    <row r="86" spans="1:6" ht="30">
      <c r="B86" s="15" t="s">
        <v>74</v>
      </c>
      <c r="C86" s="16" t="s">
        <v>10</v>
      </c>
    </row>
    <row r="88" spans="1:6">
      <c r="A88" t="str">
        <f>A$57&amp;TEXT(COUNTA(A$58:A87)+1,0)</f>
        <v>18.2.11</v>
      </c>
      <c r="B88" s="15" t="s">
        <v>75</v>
      </c>
    </row>
    <row r="89" spans="1:6" ht="30">
      <c r="B89" s="15" t="s">
        <v>76</v>
      </c>
      <c r="C89" s="16" t="s">
        <v>10</v>
      </c>
    </row>
    <row r="90" spans="1:6">
      <c r="A90" t="s">
        <v>213</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18.3.</v>
      </c>
      <c r="B95" s="8" t="s">
        <v>25</v>
      </c>
      <c r="C95" s="9"/>
      <c r="D95" s="10"/>
      <c r="E95" s="11"/>
      <c r="F95" s="11"/>
    </row>
    <row r="96" spans="1:6">
      <c r="A96" t="str">
        <f>A95&amp;"1"</f>
        <v>18.3.1</v>
      </c>
      <c r="B96" t="s">
        <v>27</v>
      </c>
    </row>
    <row r="97" spans="1:3" ht="90">
      <c r="B97" s="15" t="s">
        <v>28</v>
      </c>
      <c r="C97" s="16" t="s">
        <v>29</v>
      </c>
    </row>
    <row r="98" spans="1:3">
      <c r="B98" s="15"/>
    </row>
    <row r="99" spans="1:3">
      <c r="A99" t="str">
        <f>A$95&amp;TEXT(COUNTA(A$96:A98)+1,0)</f>
        <v>18.3.2</v>
      </c>
      <c r="B99" t="s">
        <v>30</v>
      </c>
    </row>
    <row r="100" spans="1:3" ht="60">
      <c r="B100" s="15" t="s">
        <v>31</v>
      </c>
      <c r="C100" s="16" t="s">
        <v>29</v>
      </c>
    </row>
    <row r="101" spans="1:3">
      <c r="B101" s="15"/>
    </row>
    <row r="102" spans="1:3">
      <c r="A102" t="str">
        <f>A$95&amp;TEXT(COUNTA(A$96:A101)+1,0)</f>
        <v>18.3.3</v>
      </c>
      <c r="B102" t="s">
        <v>35</v>
      </c>
    </row>
    <row r="103" spans="1:3" ht="75">
      <c r="B103" s="15" t="s">
        <v>36</v>
      </c>
      <c r="C103" s="16" t="s">
        <v>29</v>
      </c>
    </row>
    <row r="104" spans="1:3">
      <c r="B104" s="15"/>
    </row>
    <row r="105" spans="1:3">
      <c r="A105" t="str">
        <f>A$95&amp;TEXT(COUNTA(A$96:A104)+1,0)</f>
        <v>18.3.4</v>
      </c>
      <c r="B105" s="15" t="s">
        <v>37</v>
      </c>
    </row>
    <row r="106" spans="1:3" ht="60">
      <c r="B106" s="15" t="s">
        <v>38</v>
      </c>
      <c r="C106" s="16" t="s">
        <v>29</v>
      </c>
    </row>
    <row r="107" spans="1:3">
      <c r="B107" s="15"/>
    </row>
    <row r="108" spans="1:3">
      <c r="A108" t="str">
        <f>A$95&amp;TEXT(COUNTA(A$96:A107)+1,0)</f>
        <v>18.3.5</v>
      </c>
      <c r="B108" t="s">
        <v>32</v>
      </c>
    </row>
    <row r="109" spans="1:3" ht="30">
      <c r="B109" s="15" t="s">
        <v>33</v>
      </c>
      <c r="C109" s="16" t="s">
        <v>34</v>
      </c>
    </row>
    <row r="111" spans="1:3">
      <c r="A111" t="str">
        <f>A$95&amp;TEXT(COUNTA(A$96:A110)+1,0)</f>
        <v>18.3.6</v>
      </c>
      <c r="B111" t="s">
        <v>39</v>
      </c>
    </row>
    <row r="112" spans="1:3" ht="30">
      <c r="B112" s="15" t="s">
        <v>40</v>
      </c>
      <c r="C112" s="16" t="s">
        <v>34</v>
      </c>
    </row>
    <row r="114" spans="1:6">
      <c r="A114" t="str">
        <f>A$95&amp;TEXT(COUNTA(A$96:A113)+1,0)</f>
        <v>18.3.7</v>
      </c>
      <c r="B114" s="15" t="s">
        <v>41</v>
      </c>
    </row>
    <row r="115" spans="1:6" ht="30">
      <c r="B115" s="15" t="s">
        <v>42</v>
      </c>
      <c r="C115" s="16" t="s">
        <v>34</v>
      </c>
    </row>
    <row r="116" spans="1:6">
      <c r="B116" s="15"/>
    </row>
    <row r="117" spans="1:6">
      <c r="A117" t="str">
        <f>A$95&amp;TEXT(COUNTA(A$96:A116)+1,0)</f>
        <v>18.3.8</v>
      </c>
      <c r="B117" s="15" t="s">
        <v>43</v>
      </c>
    </row>
    <row r="118" spans="1:6" ht="19.5" customHeight="1">
      <c r="B118" s="15" t="s">
        <v>44</v>
      </c>
      <c r="C118" s="16" t="s">
        <v>29</v>
      </c>
    </row>
    <row r="120" spans="1:6">
      <c r="A120" t="str">
        <f>A$95&amp;TEXT(COUNTA(A$96:A119)+1,0)</f>
        <v>18.3.9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STRAŽINA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25"/>
  <sheetViews>
    <sheetView view="pageBreakPreview" zoomScale="85" zoomScaleNormal="100" zoomScaleSheetLayoutView="85" workbookViewId="0">
      <pane xSplit="6" ySplit="2" topLeftCell="G39"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113</v>
      </c>
      <c r="B2" s="4" t="s">
        <v>114</v>
      </c>
      <c r="C2" s="5"/>
      <c r="D2" s="6"/>
      <c r="E2" s="7"/>
      <c r="F2" s="7"/>
    </row>
    <row r="3" spans="1:6">
      <c r="A3" s="14" t="str">
        <f>A2&amp;"1."</f>
        <v>19.1.</v>
      </c>
      <c r="B3" s="8" t="s">
        <v>6</v>
      </c>
      <c r="C3" s="9"/>
      <c r="D3" s="10"/>
      <c r="E3" s="11"/>
      <c r="F3" s="11"/>
    </row>
    <row r="4" spans="1:6">
      <c r="A4" t="str">
        <f>A3&amp;"1"</f>
        <v>19.1.1</v>
      </c>
      <c r="B4" t="s">
        <v>8</v>
      </c>
    </row>
    <row r="5" spans="1:6" ht="150">
      <c r="B5" s="15" t="s">
        <v>176</v>
      </c>
      <c r="C5" s="16" t="s">
        <v>10</v>
      </c>
    </row>
    <row r="6" spans="1:6">
      <c r="B6" s="15"/>
    </row>
    <row r="7" spans="1:6">
      <c r="A7" t="str">
        <f>A$3&amp;TEXT(COUNTA(A$4:A6)+1,0)</f>
        <v>19.1.2</v>
      </c>
      <c r="B7" t="s">
        <v>11</v>
      </c>
    </row>
    <row r="8" spans="1:6" ht="165">
      <c r="B8" s="15" t="s">
        <v>12</v>
      </c>
      <c r="C8" s="16" t="s">
        <v>10</v>
      </c>
    </row>
    <row r="9" spans="1:6">
      <c r="B9" s="15"/>
    </row>
    <row r="10" spans="1:6">
      <c r="A10" t="str">
        <f>A$3&amp;TEXT(COUNTA(A$4:A9)+1,0)</f>
        <v>19.1.3</v>
      </c>
      <c r="B10" t="s">
        <v>13</v>
      </c>
    </row>
    <row r="11" spans="1:6" ht="165">
      <c r="B11" s="15" t="s">
        <v>14</v>
      </c>
      <c r="C11" s="16" t="s">
        <v>10</v>
      </c>
    </row>
    <row r="13" spans="1:6">
      <c r="A13" t="str">
        <f>A$3&amp;TEXT(COUNTA(A$4:A12)+1,0)</f>
        <v>19.1.4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19.1.5</v>
      </c>
      <c r="B16" s="15" t="s">
        <v>15</v>
      </c>
    </row>
    <row r="17" spans="1:3" ht="155.25" customHeight="1">
      <c r="B17" s="15" t="s">
        <v>16</v>
      </c>
      <c r="C17" s="16" t="s">
        <v>10</v>
      </c>
    </row>
    <row r="18" spans="1:3">
      <c r="B18" s="15"/>
    </row>
    <row r="19" spans="1:3">
      <c r="A19" t="str">
        <f>A$3&amp;TEXT(COUNTA(A$4:A18)+1,0)</f>
        <v>19.1.6</v>
      </c>
      <c r="B19" s="15" t="s">
        <v>46</v>
      </c>
    </row>
    <row r="20" spans="1:3" ht="124.5" customHeight="1">
      <c r="B20" s="15" t="s">
        <v>47</v>
      </c>
      <c r="C20" s="16" t="s">
        <v>10</v>
      </c>
    </row>
    <row r="22" spans="1:3">
      <c r="A22" t="str">
        <f>A$3&amp;TEXT(COUNTA(A$4:A21)+1,0)</f>
        <v>19.1.7</v>
      </c>
      <c r="B22" s="15" t="s">
        <v>17</v>
      </c>
    </row>
    <row r="23" spans="1:3" ht="45">
      <c r="B23" s="15" t="s">
        <v>18</v>
      </c>
      <c r="C23" s="16" t="s">
        <v>10</v>
      </c>
    </row>
    <row r="25" spans="1:3">
      <c r="A25" t="str">
        <f>A$3&amp;TEXT(COUNTA(A$4:A24)+1,0)</f>
        <v>19.1.8</v>
      </c>
      <c r="B25" s="15" t="s">
        <v>19</v>
      </c>
    </row>
    <row r="26" spans="1:3" ht="60">
      <c r="B26" s="15" t="s">
        <v>20</v>
      </c>
      <c r="C26" s="16" t="s">
        <v>10</v>
      </c>
    </row>
    <row r="28" spans="1:3">
      <c r="A28" t="str">
        <f>A$3&amp;TEXT(COUNTA(A$4:A27)+1,0)</f>
        <v>19.1.9</v>
      </c>
      <c r="B28" s="15" t="s">
        <v>21</v>
      </c>
    </row>
    <row r="29" spans="1:3" ht="30">
      <c r="B29" s="15" t="s">
        <v>22</v>
      </c>
      <c r="C29" s="16" t="s">
        <v>64</v>
      </c>
    </row>
    <row r="31" spans="1:3">
      <c r="A31" t="str">
        <f>A$3&amp;TEXT(COUNTA(A$4:A30)+1,0)</f>
        <v>19.1.10</v>
      </c>
      <c r="B31" s="15" t="s">
        <v>62</v>
      </c>
    </row>
    <row r="32" spans="1:3" ht="30">
      <c r="B32" s="15" t="s">
        <v>63</v>
      </c>
      <c r="C32" s="16" t="s">
        <v>64</v>
      </c>
    </row>
    <row r="34" spans="1:3">
      <c r="A34" t="str">
        <f>A$3&amp;TEXT(COUNTA(A$4:A33)+1,0)</f>
        <v>19.1.11</v>
      </c>
      <c r="B34" s="15" t="s">
        <v>155</v>
      </c>
    </row>
    <row r="35" spans="1:3" ht="30">
      <c r="B35" s="15" t="s">
        <v>156</v>
      </c>
      <c r="C35" s="16" t="s">
        <v>64</v>
      </c>
    </row>
    <row r="37" spans="1:3">
      <c r="A37" t="str">
        <f>A$3&amp;TEXT(COUNTA(A$4:A36)+1,0)</f>
        <v>19.1.12</v>
      </c>
      <c r="B37" s="15" t="s">
        <v>135</v>
      </c>
    </row>
    <row r="38" spans="1:3" ht="30">
      <c r="B38" s="15" t="s">
        <v>136</v>
      </c>
      <c r="C38" s="16" t="s">
        <v>64</v>
      </c>
    </row>
    <row r="40" spans="1:3">
      <c r="A40" t="str">
        <f>A$3&amp;TEXT(COUNTA(A$4:A39)+1,0)</f>
        <v>19.1.13</v>
      </c>
      <c r="B40" s="15" t="s">
        <v>69</v>
      </c>
    </row>
    <row r="41" spans="1:3">
      <c r="B41" s="15" t="s">
        <v>70</v>
      </c>
      <c r="C41" s="16" t="s">
        <v>64</v>
      </c>
    </row>
    <row r="43" spans="1:3">
      <c r="A43" t="str">
        <f>A$3&amp;TEXT(COUNTA(A$4:A42)+1,0)</f>
        <v>19.1.14</v>
      </c>
      <c r="B43" s="15" t="s">
        <v>45</v>
      </c>
    </row>
    <row r="44" spans="1:3" ht="180">
      <c r="B44" s="15" t="s">
        <v>53</v>
      </c>
      <c r="C44" s="16" t="s">
        <v>10</v>
      </c>
    </row>
    <row r="46" spans="1:3">
      <c r="A46" t="str">
        <f>A$3&amp;TEXT(COUNTA(A$4:A45)+1,0)</f>
        <v>19.1.15</v>
      </c>
      <c r="B46" s="15" t="s">
        <v>51</v>
      </c>
    </row>
    <row r="47" spans="1:3" ht="30">
      <c r="B47" s="15" t="s">
        <v>52</v>
      </c>
      <c r="C47" s="16" t="s">
        <v>10</v>
      </c>
    </row>
    <row r="49" spans="1:6">
      <c r="A49" t="str">
        <f>A$3&amp;TEXT(COUNTA(A$4:A48)+1,0)</f>
        <v>19.1.16</v>
      </c>
      <c r="B49" s="15" t="s">
        <v>48</v>
      </c>
    </row>
    <row r="50" spans="1:6" ht="165">
      <c r="B50" s="15" t="s">
        <v>23</v>
      </c>
      <c r="C50" s="16" t="s">
        <v>10</v>
      </c>
    </row>
    <row r="52" spans="1:6">
      <c r="A52" t="str">
        <f>A$3&amp;TEXT(COUNTA(A$4:A51)+1,0)</f>
        <v>19.1.17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19.2.</v>
      </c>
      <c r="B57" s="8" t="s">
        <v>24</v>
      </c>
      <c r="C57" s="9"/>
      <c r="D57" s="10"/>
      <c r="E57" s="11"/>
      <c r="F57" s="11"/>
    </row>
    <row r="58" spans="1:6">
      <c r="A58" t="str">
        <f>A57&amp;"1"</f>
        <v>19.2.1</v>
      </c>
      <c r="B58" t="s">
        <v>54</v>
      </c>
    </row>
    <row r="59" spans="1:6" ht="30">
      <c r="B59" s="15" t="s">
        <v>55</v>
      </c>
      <c r="C59" s="16" t="s">
        <v>10</v>
      </c>
    </row>
    <row r="60" spans="1:6">
      <c r="B60" s="15"/>
    </row>
    <row r="61" spans="1:6">
      <c r="A61" t="str">
        <f>A$57&amp;TEXT(COUNTA(A$58:A60)+1,0)</f>
        <v>19.2.2</v>
      </c>
      <c r="B61" t="s">
        <v>56</v>
      </c>
    </row>
    <row r="62" spans="1:6" ht="30">
      <c r="B62" s="15" t="s">
        <v>57</v>
      </c>
      <c r="C62" s="16" t="s">
        <v>10</v>
      </c>
    </row>
    <row r="63" spans="1:6">
      <c r="B63" s="15"/>
    </row>
    <row r="64" spans="1:6">
      <c r="A64" t="str">
        <f>A$57&amp;TEXT(COUNTA(A$58:A63)+1,0)</f>
        <v>19.2.3</v>
      </c>
      <c r="B64" t="s">
        <v>58</v>
      </c>
    </row>
    <row r="65" spans="1:3" ht="45">
      <c r="B65" s="15" t="s">
        <v>59</v>
      </c>
      <c r="C65" s="16" t="s">
        <v>10</v>
      </c>
    </row>
    <row r="67" spans="1:3">
      <c r="A67" t="str">
        <f>A$57&amp;TEXT(COUNTA(A$58:A66)+1,0)</f>
        <v>19.2.4</v>
      </c>
      <c r="B67" s="15" t="s">
        <v>60</v>
      </c>
    </row>
    <row r="68" spans="1:3" ht="45">
      <c r="B68" s="15" t="s">
        <v>61</v>
      </c>
      <c r="C68" s="16" t="s">
        <v>10</v>
      </c>
    </row>
    <row r="69" spans="1:3">
      <c r="B69" s="15"/>
    </row>
    <row r="70" spans="1:3">
      <c r="A70" t="str">
        <f>A$57&amp;TEXT(COUNTA(A$58:A69)+1,0)</f>
        <v>19.2.5</v>
      </c>
      <c r="B70" s="15" t="s">
        <v>65</v>
      </c>
    </row>
    <row r="71" spans="1:3" ht="30">
      <c r="B71" s="15" t="s">
        <v>66</v>
      </c>
      <c r="C71" s="16" t="s">
        <v>10</v>
      </c>
    </row>
    <row r="72" spans="1:3">
      <c r="B72" s="15"/>
    </row>
    <row r="73" spans="1:3">
      <c r="A73" t="str">
        <f>A$57&amp;TEXT(COUNTA(A$58:A72)+1,0)</f>
        <v>19.2.6</v>
      </c>
      <c r="B73" s="15" t="s">
        <v>67</v>
      </c>
    </row>
    <row r="74" spans="1:3">
      <c r="B74" s="15" t="s">
        <v>68</v>
      </c>
      <c r="C74" s="16" t="s">
        <v>10</v>
      </c>
    </row>
    <row r="76" spans="1:3">
      <c r="A76" t="str">
        <f>A$57&amp;TEXT(COUNTA(A$58:A75)+1,0)</f>
        <v>19.2.7</v>
      </c>
      <c r="B76" s="23" t="str">
        <f>'jedinicne cijene'!$B$79</f>
        <v>Spajanje rampi</v>
      </c>
    </row>
    <row r="77" spans="1:3">
      <c r="B77" s="23" t="str">
        <f>'jedinicne cijene'!$B$80</f>
        <v>Uvlačenje kabela i spajanje na upravljački modul rampe</v>
      </c>
      <c r="C77" s="16" t="s">
        <v>10</v>
      </c>
    </row>
    <row r="79" spans="1:3">
      <c r="A79" t="str">
        <f>A$57&amp;TEXT(COUNTA(A$58:A78)+1,0)</f>
        <v>19.2.8</v>
      </c>
      <c r="B79" s="15" t="s">
        <v>71</v>
      </c>
    </row>
    <row r="80" spans="1:3">
      <c r="B80" s="15" t="s">
        <v>72</v>
      </c>
      <c r="C80" s="16" t="s">
        <v>64</v>
      </c>
    </row>
    <row r="82" spans="1:6">
      <c r="A82" t="str">
        <f>A$57&amp;TEXT(COUNTA(A$58:A81)+1,0)</f>
        <v>19.2.9</v>
      </c>
      <c r="B82" s="15" t="s">
        <v>167</v>
      </c>
    </row>
    <row r="83" spans="1:6" ht="30">
      <c r="B83" s="15" t="s">
        <v>168</v>
      </c>
      <c r="C83" s="16" t="s">
        <v>10</v>
      </c>
    </row>
    <row r="85" spans="1:6">
      <c r="A85" t="str">
        <f>A$57&amp;TEXT(COUNTA(A$58:A84)+1,0)</f>
        <v>19.2.10</v>
      </c>
      <c r="B85" s="15" t="s">
        <v>73</v>
      </c>
    </row>
    <row r="86" spans="1:6" ht="30">
      <c r="B86" s="15" t="s">
        <v>74</v>
      </c>
      <c r="C86" s="16" t="s">
        <v>10</v>
      </c>
    </row>
    <row r="88" spans="1:6">
      <c r="A88" t="str">
        <f>A$57&amp;TEXT(COUNTA(A$58:A87)+1,0)</f>
        <v>19.2.11</v>
      </c>
      <c r="B88" s="15" t="s">
        <v>75</v>
      </c>
    </row>
    <row r="89" spans="1:6" ht="30">
      <c r="B89" s="15" t="s">
        <v>76</v>
      </c>
      <c r="C89" s="16" t="s">
        <v>10</v>
      </c>
    </row>
    <row r="90" spans="1:6">
      <c r="A90" t="s">
        <v>212</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19.3.</v>
      </c>
      <c r="B95" s="8" t="s">
        <v>25</v>
      </c>
      <c r="C95" s="9"/>
      <c r="D95" s="10"/>
      <c r="E95" s="11"/>
      <c r="F95" s="11"/>
    </row>
    <row r="96" spans="1:6">
      <c r="A96" t="str">
        <f>A95&amp;"1"</f>
        <v>19.3.1</v>
      </c>
      <c r="B96" t="s">
        <v>27</v>
      </c>
    </row>
    <row r="97" spans="1:3" ht="90">
      <c r="B97" s="15" t="s">
        <v>28</v>
      </c>
      <c r="C97" s="16" t="s">
        <v>29</v>
      </c>
    </row>
    <row r="98" spans="1:3">
      <c r="B98" s="15"/>
    </row>
    <row r="99" spans="1:3">
      <c r="A99" t="str">
        <f>A$95&amp;TEXT(COUNTA(A$96:A98)+1,0)</f>
        <v>19.3.2</v>
      </c>
      <c r="B99" t="s">
        <v>30</v>
      </c>
    </row>
    <row r="100" spans="1:3" ht="60">
      <c r="B100" s="15" t="s">
        <v>31</v>
      </c>
      <c r="C100" s="16" t="s">
        <v>29</v>
      </c>
    </row>
    <row r="101" spans="1:3">
      <c r="B101" s="15"/>
    </row>
    <row r="102" spans="1:3">
      <c r="A102" t="str">
        <f>A$95&amp;TEXT(COUNTA(A$96:A101)+1,0)</f>
        <v>19.3.3</v>
      </c>
      <c r="B102" t="s">
        <v>35</v>
      </c>
    </row>
    <row r="103" spans="1:3" ht="75">
      <c r="B103" s="15" t="s">
        <v>36</v>
      </c>
      <c r="C103" s="16" t="s">
        <v>29</v>
      </c>
    </row>
    <row r="104" spans="1:3">
      <c r="B104" s="15"/>
    </row>
    <row r="105" spans="1:3">
      <c r="A105" t="str">
        <f>A$95&amp;TEXT(COUNTA(A$96:A104)+1,0)</f>
        <v>19.3.4</v>
      </c>
      <c r="B105" s="15" t="s">
        <v>37</v>
      </c>
    </row>
    <row r="106" spans="1:3" ht="60">
      <c r="B106" s="15" t="s">
        <v>38</v>
      </c>
      <c r="C106" s="16" t="s">
        <v>29</v>
      </c>
    </row>
    <row r="107" spans="1:3">
      <c r="B107" s="15"/>
    </row>
    <row r="108" spans="1:3">
      <c r="A108" t="str">
        <f>A$95&amp;TEXT(COUNTA(A$96:A107)+1,0)</f>
        <v>19.3.5</v>
      </c>
      <c r="B108" t="s">
        <v>32</v>
      </c>
    </row>
    <row r="109" spans="1:3" ht="30">
      <c r="B109" s="15" t="s">
        <v>33</v>
      </c>
      <c r="C109" s="16" t="s">
        <v>34</v>
      </c>
    </row>
    <row r="111" spans="1:3">
      <c r="A111" t="str">
        <f>A$95&amp;TEXT(COUNTA(A$96:A110)+1,0)</f>
        <v>19.3.6</v>
      </c>
      <c r="B111" t="s">
        <v>39</v>
      </c>
    </row>
    <row r="112" spans="1:3" ht="30">
      <c r="B112" s="15" t="s">
        <v>40</v>
      </c>
      <c r="C112" s="16" t="s">
        <v>34</v>
      </c>
    </row>
    <row r="114" spans="1:6">
      <c r="A114" t="str">
        <f>A$95&amp;TEXT(COUNTA(A$96:A113)+1,0)</f>
        <v>19.3.7</v>
      </c>
      <c r="B114" s="15" t="s">
        <v>41</v>
      </c>
    </row>
    <row r="115" spans="1:6" ht="30">
      <c r="B115" s="15" t="s">
        <v>42</v>
      </c>
      <c r="C115" s="16" t="s">
        <v>34</v>
      </c>
    </row>
    <row r="116" spans="1:6">
      <c r="B116" s="15"/>
    </row>
    <row r="117" spans="1:6">
      <c r="A117" t="str">
        <f>A$95&amp;TEXT(COUNTA(A$96:A116)+1,0)</f>
        <v>19.3.8</v>
      </c>
      <c r="B117" s="15" t="s">
        <v>43</v>
      </c>
    </row>
    <row r="118" spans="1:6" ht="19.5" customHeight="1">
      <c r="B118" s="15" t="s">
        <v>44</v>
      </c>
      <c r="C118" s="16" t="s">
        <v>29</v>
      </c>
    </row>
    <row r="120" spans="1:6">
      <c r="A120" t="str">
        <f>A$95&amp;TEXT(COUNTA(A$96:A119)+1,0)</f>
        <v>19.3.9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ŠUBIR - PRIVOZ ZAGREB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25"/>
  <sheetViews>
    <sheetView view="pageBreakPreview" zoomScale="85" zoomScaleNormal="100" zoomScaleSheetLayoutView="85" workbookViewId="0">
      <pane xSplit="6" ySplit="2" topLeftCell="G60" activePane="bottomRight" state="frozen"/>
      <selection pane="topRight" activeCell="G1" sqref="G1"/>
      <selection pane="bottomLeft" activeCell="A3" sqref="A3"/>
      <selection pane="bottomRight" activeCell="F1" sqref="F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115</v>
      </c>
      <c r="B2" s="4" t="s">
        <v>116</v>
      </c>
      <c r="C2" s="5"/>
      <c r="D2" s="6"/>
      <c r="E2" s="7"/>
      <c r="F2" s="7"/>
    </row>
    <row r="3" spans="1:6">
      <c r="A3" s="14" t="str">
        <f>A2&amp;"1."</f>
        <v>20.1.</v>
      </c>
      <c r="B3" s="8" t="s">
        <v>6</v>
      </c>
      <c r="C3" s="9"/>
      <c r="D3" s="10"/>
      <c r="E3" s="11"/>
      <c r="F3" s="11"/>
    </row>
    <row r="4" spans="1:6">
      <c r="A4" t="str">
        <f>A3&amp;"1"</f>
        <v>20.1.1</v>
      </c>
      <c r="B4" t="s">
        <v>8</v>
      </c>
    </row>
    <row r="5" spans="1:6" ht="150">
      <c r="B5" s="15" t="s">
        <v>176</v>
      </c>
      <c r="C5" s="16" t="s">
        <v>10</v>
      </c>
    </row>
    <row r="6" spans="1:6">
      <c r="B6" s="15"/>
    </row>
    <row r="7" spans="1:6">
      <c r="A7" t="str">
        <f>A$3&amp;TEXT(COUNTA(A$4:A6)+1,0)</f>
        <v>20.1.2</v>
      </c>
      <c r="B7" t="s">
        <v>11</v>
      </c>
    </row>
    <row r="8" spans="1:6" ht="165">
      <c r="B8" s="15" t="s">
        <v>12</v>
      </c>
      <c r="C8" s="16" t="s">
        <v>10</v>
      </c>
    </row>
    <row r="9" spans="1:6">
      <c r="B9" s="15"/>
    </row>
    <row r="10" spans="1:6">
      <c r="A10" t="str">
        <f>A$3&amp;TEXT(COUNTA(A$4:A9)+1,0)</f>
        <v>20.1.3</v>
      </c>
      <c r="B10" t="s">
        <v>13</v>
      </c>
    </row>
    <row r="11" spans="1:6" ht="165">
      <c r="B11" s="15" t="s">
        <v>14</v>
      </c>
      <c r="C11" s="16" t="s">
        <v>10</v>
      </c>
    </row>
    <row r="13" spans="1:6">
      <c r="A13" t="str">
        <f>A$3&amp;TEXT(COUNTA(A$4:A12)+1,0)</f>
        <v>20.1.4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20.1.5</v>
      </c>
      <c r="B16" s="15" t="s">
        <v>15</v>
      </c>
    </row>
    <row r="17" spans="1:3" ht="155.25" customHeight="1">
      <c r="B17" s="15" t="s">
        <v>16</v>
      </c>
      <c r="C17" s="16" t="s">
        <v>10</v>
      </c>
    </row>
    <row r="18" spans="1:3">
      <c r="B18" s="15"/>
    </row>
    <row r="19" spans="1:3">
      <c r="A19" t="str">
        <f>A$3&amp;TEXT(COUNTA(A$4:A18)+1,0)</f>
        <v>20.1.6</v>
      </c>
      <c r="B19" s="15" t="s">
        <v>46</v>
      </c>
    </row>
    <row r="20" spans="1:3" ht="124.5" customHeight="1">
      <c r="B20" s="15" t="s">
        <v>47</v>
      </c>
      <c r="C20" s="16" t="s">
        <v>10</v>
      </c>
    </row>
    <row r="22" spans="1:3">
      <c r="A22" t="str">
        <f>A$3&amp;TEXT(COUNTA(A$4:A21)+1,0)</f>
        <v>20.1.7</v>
      </c>
      <c r="B22" s="15" t="s">
        <v>17</v>
      </c>
    </row>
    <row r="23" spans="1:3" ht="45">
      <c r="B23" s="15" t="s">
        <v>18</v>
      </c>
      <c r="C23" s="16" t="s">
        <v>10</v>
      </c>
    </row>
    <row r="25" spans="1:3">
      <c r="A25" t="str">
        <f>A$3&amp;TEXT(COUNTA(A$4:A24)+1,0)</f>
        <v>20.1.8</v>
      </c>
      <c r="B25" s="15" t="s">
        <v>19</v>
      </c>
    </row>
    <row r="26" spans="1:3" ht="60">
      <c r="B26" s="15" t="s">
        <v>20</v>
      </c>
      <c r="C26" s="16" t="s">
        <v>10</v>
      </c>
    </row>
    <row r="28" spans="1:3">
      <c r="A28" t="str">
        <f>A$3&amp;TEXT(COUNTA(A$4:A27)+1,0)</f>
        <v>20.1.9</v>
      </c>
      <c r="B28" s="15" t="s">
        <v>21</v>
      </c>
    </row>
    <row r="29" spans="1:3" ht="30">
      <c r="B29" s="15" t="s">
        <v>22</v>
      </c>
      <c r="C29" s="16" t="s">
        <v>64</v>
      </c>
    </row>
    <row r="31" spans="1:3">
      <c r="A31" t="str">
        <f>A$3&amp;TEXT(COUNTA(A$4:A30)+1,0)</f>
        <v>20.1.10</v>
      </c>
      <c r="B31" s="15" t="s">
        <v>62</v>
      </c>
    </row>
    <row r="32" spans="1:3" ht="30">
      <c r="B32" s="15" t="s">
        <v>63</v>
      </c>
      <c r="C32" s="16" t="s">
        <v>64</v>
      </c>
    </row>
    <row r="34" spans="1:3">
      <c r="A34" t="str">
        <f>A$3&amp;TEXT(COUNTA(A$4:A33)+1,0)</f>
        <v>20.1.11</v>
      </c>
      <c r="B34" s="15" t="s">
        <v>155</v>
      </c>
    </row>
    <row r="35" spans="1:3" ht="30">
      <c r="B35" s="15" t="s">
        <v>156</v>
      </c>
      <c r="C35" s="16" t="s">
        <v>64</v>
      </c>
    </row>
    <row r="37" spans="1:3">
      <c r="A37" t="str">
        <f>A$3&amp;TEXT(COUNTA(A$4:A36)+1,0)</f>
        <v>20.1.12</v>
      </c>
      <c r="B37" s="15" t="s">
        <v>135</v>
      </c>
    </row>
    <row r="38" spans="1:3" ht="30">
      <c r="B38" s="15" t="s">
        <v>136</v>
      </c>
      <c r="C38" s="16" t="s">
        <v>64</v>
      </c>
    </row>
    <row r="40" spans="1:3">
      <c r="A40" t="str">
        <f>A$3&amp;TEXT(COUNTA(A$4:A39)+1,0)</f>
        <v>20.1.13</v>
      </c>
      <c r="B40" s="15" t="s">
        <v>69</v>
      </c>
    </row>
    <row r="41" spans="1:3">
      <c r="B41" s="15" t="s">
        <v>70</v>
      </c>
      <c r="C41" s="16" t="s">
        <v>64</v>
      </c>
    </row>
    <row r="43" spans="1:3">
      <c r="A43" t="str">
        <f>A$3&amp;TEXT(COUNTA(A$4:A42)+1,0)</f>
        <v>20.1.14</v>
      </c>
      <c r="B43" s="15" t="s">
        <v>45</v>
      </c>
    </row>
    <row r="44" spans="1:3" ht="180">
      <c r="B44" s="15" t="s">
        <v>53</v>
      </c>
      <c r="C44" s="16" t="s">
        <v>10</v>
      </c>
    </row>
    <row r="46" spans="1:3">
      <c r="A46" t="str">
        <f>A$3&amp;TEXT(COUNTA(A$4:A45)+1,0)</f>
        <v>20.1.15</v>
      </c>
      <c r="B46" s="15" t="s">
        <v>51</v>
      </c>
    </row>
    <row r="47" spans="1:3" ht="30">
      <c r="B47" s="15" t="s">
        <v>52</v>
      </c>
      <c r="C47" s="16" t="s">
        <v>10</v>
      </c>
    </row>
    <row r="49" spans="1:6">
      <c r="A49" t="str">
        <f>A$3&amp;TEXT(COUNTA(A$4:A48)+1,0)</f>
        <v>20.1.16</v>
      </c>
      <c r="B49" s="15" t="s">
        <v>48</v>
      </c>
    </row>
    <row r="50" spans="1:6" ht="165">
      <c r="B50" s="15" t="s">
        <v>23</v>
      </c>
      <c r="C50" s="16" t="s">
        <v>10</v>
      </c>
    </row>
    <row r="52" spans="1:6">
      <c r="A52" t="str">
        <f>A$3&amp;TEXT(COUNTA(A$4:A51)+1,0)</f>
        <v>20.1.17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20.2.</v>
      </c>
      <c r="B57" s="8" t="s">
        <v>24</v>
      </c>
      <c r="C57" s="9"/>
      <c r="D57" s="10"/>
      <c r="E57" s="11"/>
      <c r="F57" s="11"/>
    </row>
    <row r="58" spans="1:6">
      <c r="A58" t="str">
        <f>A57&amp;"1"</f>
        <v>20.2.1</v>
      </c>
      <c r="B58" t="s">
        <v>54</v>
      </c>
    </row>
    <row r="59" spans="1:6" ht="30">
      <c r="B59" s="15" t="s">
        <v>55</v>
      </c>
      <c r="C59" s="16" t="s">
        <v>10</v>
      </c>
    </row>
    <row r="60" spans="1:6">
      <c r="B60" s="15"/>
    </row>
    <row r="61" spans="1:6">
      <c r="A61" t="str">
        <f>A$57&amp;TEXT(COUNTA(A$58:A60)+1,0)</f>
        <v>20.2.2</v>
      </c>
      <c r="B61" t="s">
        <v>56</v>
      </c>
    </row>
    <row r="62" spans="1:6" ht="30">
      <c r="B62" s="15" t="s">
        <v>57</v>
      </c>
      <c r="C62" s="16" t="s">
        <v>10</v>
      </c>
    </row>
    <row r="63" spans="1:6">
      <c r="B63" s="15"/>
    </row>
    <row r="64" spans="1:6">
      <c r="A64" t="str">
        <f>A$57&amp;TEXT(COUNTA(A$58:A63)+1,0)</f>
        <v>20.2.3</v>
      </c>
      <c r="B64" t="s">
        <v>58</v>
      </c>
    </row>
    <row r="65" spans="1:3" ht="45">
      <c r="B65" s="15" t="s">
        <v>59</v>
      </c>
      <c r="C65" s="16" t="s">
        <v>10</v>
      </c>
    </row>
    <row r="67" spans="1:3">
      <c r="A67" t="str">
        <f>A$57&amp;TEXT(COUNTA(A$58:A66)+1,0)</f>
        <v>20.2.4</v>
      </c>
      <c r="B67" s="15" t="s">
        <v>60</v>
      </c>
    </row>
    <row r="68" spans="1:3" ht="45">
      <c r="B68" s="15" t="s">
        <v>61</v>
      </c>
      <c r="C68" s="16" t="s">
        <v>10</v>
      </c>
    </row>
    <row r="69" spans="1:3">
      <c r="B69" s="15"/>
    </row>
    <row r="70" spans="1:3">
      <c r="A70" t="str">
        <f>A$57&amp;TEXT(COUNTA(A$58:A69)+1,0)</f>
        <v>20.2.5</v>
      </c>
      <c r="B70" s="15" t="s">
        <v>65</v>
      </c>
    </row>
    <row r="71" spans="1:3" ht="30">
      <c r="B71" s="15" t="s">
        <v>66</v>
      </c>
      <c r="C71" s="16" t="s">
        <v>10</v>
      </c>
    </row>
    <row r="72" spans="1:3">
      <c r="B72" s="15"/>
    </row>
    <row r="73" spans="1:3">
      <c r="A73" t="str">
        <f>A$57&amp;TEXT(COUNTA(A$58:A72)+1,0)</f>
        <v>20.2.6</v>
      </c>
      <c r="B73" s="15" t="s">
        <v>67</v>
      </c>
    </row>
    <row r="74" spans="1:3">
      <c r="B74" s="15" t="s">
        <v>68</v>
      </c>
      <c r="C74" s="16" t="s">
        <v>10</v>
      </c>
    </row>
    <row r="76" spans="1:3">
      <c r="A76" t="str">
        <f>A$57&amp;TEXT(COUNTA(A$58:A75)+1,0)</f>
        <v>20.2.7</v>
      </c>
      <c r="B76" s="23" t="str">
        <f>'jedinicne cijene'!$B$79</f>
        <v>Spajanje rampi</v>
      </c>
    </row>
    <row r="77" spans="1:3">
      <c r="B77" s="23" t="str">
        <f>'jedinicne cijene'!$B$80</f>
        <v>Uvlačenje kabela i spajanje na upravljački modul rampe</v>
      </c>
      <c r="C77" s="16" t="s">
        <v>10</v>
      </c>
    </row>
    <row r="79" spans="1:3">
      <c r="A79" t="str">
        <f>A$57&amp;TEXT(COUNTA(A$58:A78)+1,0)</f>
        <v>20.2.8</v>
      </c>
      <c r="B79" s="15" t="s">
        <v>71</v>
      </c>
    </row>
    <row r="80" spans="1:3">
      <c r="B80" s="15" t="s">
        <v>72</v>
      </c>
      <c r="C80" s="16" t="s">
        <v>64</v>
      </c>
    </row>
    <row r="82" spans="1:6">
      <c r="A82" t="str">
        <f>A$57&amp;TEXT(COUNTA(A$58:A81)+1,0)</f>
        <v>20.2.9</v>
      </c>
      <c r="B82" s="15" t="s">
        <v>167</v>
      </c>
    </row>
    <row r="83" spans="1:6" ht="30">
      <c r="B83" s="15" t="s">
        <v>168</v>
      </c>
      <c r="C83" s="16" t="s">
        <v>10</v>
      </c>
    </row>
    <row r="85" spans="1:6">
      <c r="A85" t="str">
        <f>A$57&amp;TEXT(COUNTA(A$58:A84)+1,0)</f>
        <v>20.2.10</v>
      </c>
      <c r="B85" s="15" t="s">
        <v>73</v>
      </c>
    </row>
    <row r="86" spans="1:6" ht="30">
      <c r="B86" s="15" t="s">
        <v>74</v>
      </c>
      <c r="C86" s="16" t="s">
        <v>10</v>
      </c>
    </row>
    <row r="88" spans="1:6">
      <c r="A88" t="str">
        <f>A$57&amp;TEXT(COUNTA(A$58:A87)+1,0)</f>
        <v>20.2.11</v>
      </c>
      <c r="B88" s="15" t="s">
        <v>75</v>
      </c>
    </row>
    <row r="89" spans="1:6" ht="30">
      <c r="B89" s="15" t="s">
        <v>76</v>
      </c>
      <c r="C89" s="16" t="s">
        <v>10</v>
      </c>
    </row>
    <row r="90" spans="1:6">
      <c r="A90" t="s">
        <v>211</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20.3.</v>
      </c>
      <c r="B95" s="8" t="s">
        <v>25</v>
      </c>
      <c r="C95" s="9"/>
      <c r="D95" s="10"/>
      <c r="E95" s="11"/>
      <c r="F95" s="11"/>
    </row>
    <row r="96" spans="1:6">
      <c r="A96" t="str">
        <f>A95&amp;"1"</f>
        <v>20.3.1</v>
      </c>
      <c r="B96" t="s">
        <v>27</v>
      </c>
    </row>
    <row r="97" spans="1:3" ht="90">
      <c r="B97" s="15" t="s">
        <v>28</v>
      </c>
      <c r="C97" s="16" t="s">
        <v>29</v>
      </c>
    </row>
    <row r="98" spans="1:3">
      <c r="B98" s="15"/>
    </row>
    <row r="99" spans="1:3">
      <c r="A99" t="str">
        <f>A$95&amp;TEXT(COUNTA(A$96:A98)+1,0)</f>
        <v>20.3.2</v>
      </c>
      <c r="B99" t="s">
        <v>30</v>
      </c>
    </row>
    <row r="100" spans="1:3" ht="60">
      <c r="B100" s="15" t="s">
        <v>31</v>
      </c>
      <c r="C100" s="16" t="s">
        <v>29</v>
      </c>
    </row>
    <row r="101" spans="1:3">
      <c r="B101" s="15"/>
    </row>
    <row r="102" spans="1:3">
      <c r="A102" t="str">
        <f>A$95&amp;TEXT(COUNTA(A$96:A101)+1,0)</f>
        <v>20.3.3</v>
      </c>
      <c r="B102" t="s">
        <v>35</v>
      </c>
    </row>
    <row r="103" spans="1:3" ht="75">
      <c r="B103" s="15" t="s">
        <v>36</v>
      </c>
      <c r="C103" s="16" t="s">
        <v>29</v>
      </c>
    </row>
    <row r="104" spans="1:3">
      <c r="B104" s="15"/>
    </row>
    <row r="105" spans="1:3">
      <c r="A105" t="str">
        <f>A$95&amp;TEXT(COUNTA(A$96:A104)+1,0)</f>
        <v>20.3.4</v>
      </c>
      <c r="B105" s="15" t="s">
        <v>37</v>
      </c>
    </row>
    <row r="106" spans="1:3" ht="60">
      <c r="B106" s="15" t="s">
        <v>38</v>
      </c>
      <c r="C106" s="16" t="s">
        <v>29</v>
      </c>
    </row>
    <row r="107" spans="1:3">
      <c r="B107" s="15"/>
    </row>
    <row r="108" spans="1:3">
      <c r="A108" t="str">
        <f>A$95&amp;TEXT(COUNTA(A$96:A107)+1,0)</f>
        <v>20.3.5</v>
      </c>
      <c r="B108" t="s">
        <v>32</v>
      </c>
    </row>
    <row r="109" spans="1:3" ht="30">
      <c r="B109" s="15" t="s">
        <v>33</v>
      </c>
      <c r="C109" s="16" t="s">
        <v>34</v>
      </c>
    </row>
    <row r="111" spans="1:3">
      <c r="A111" t="str">
        <f>A$95&amp;TEXT(COUNTA(A$96:A110)+1,0)</f>
        <v>20.3.6</v>
      </c>
      <c r="B111" t="s">
        <v>39</v>
      </c>
    </row>
    <row r="112" spans="1:3" ht="30">
      <c r="B112" s="15" t="s">
        <v>40</v>
      </c>
      <c r="C112" s="16" t="s">
        <v>34</v>
      </c>
    </row>
    <row r="114" spans="1:6">
      <c r="A114" t="str">
        <f>A$95&amp;TEXT(COUNTA(A$96:A113)+1,0)</f>
        <v>20.3.7</v>
      </c>
      <c r="B114" s="15" t="s">
        <v>41</v>
      </c>
    </row>
    <row r="115" spans="1:6" ht="30">
      <c r="B115" s="15" t="s">
        <v>42</v>
      </c>
      <c r="C115" s="16" t="s">
        <v>34</v>
      </c>
    </row>
    <row r="116" spans="1:6">
      <c r="B116" s="15"/>
    </row>
    <row r="117" spans="1:6">
      <c r="A117" t="str">
        <f>A$95&amp;TEXT(COUNTA(A$96:A116)+1,0)</f>
        <v>20.3.8</v>
      </c>
      <c r="B117" s="15" t="s">
        <v>43</v>
      </c>
    </row>
    <row r="118" spans="1:6" ht="19.5" customHeight="1">
      <c r="B118" s="15" t="s">
        <v>44</v>
      </c>
      <c r="C118" s="16" t="s">
        <v>29</v>
      </c>
    </row>
    <row r="120" spans="1:6">
      <c r="A120" t="str">
        <f>A$95&amp;TEXT(COUNTA(A$96:A119)+1,0)</f>
        <v>20.3.9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ŠUBIR - PRIVOZ PLOČE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F129"/>
  <sheetViews>
    <sheetView view="pageBreakPreview" zoomScale="85" zoomScaleNormal="100" zoomScaleSheetLayoutView="85" workbookViewId="0">
      <pane xSplit="6" ySplit="2" topLeftCell="G39"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117</v>
      </c>
      <c r="B2" s="4" t="s">
        <v>118</v>
      </c>
      <c r="C2" s="5"/>
      <c r="D2" s="6"/>
      <c r="E2" s="7"/>
      <c r="F2" s="7"/>
    </row>
    <row r="3" spans="1:6">
      <c r="A3" s="14" t="str">
        <f>A2&amp;"1."</f>
        <v>21.1.</v>
      </c>
      <c r="B3" s="8" t="s">
        <v>6</v>
      </c>
      <c r="C3" s="9"/>
      <c r="D3" s="10"/>
      <c r="E3" s="11"/>
      <c r="F3" s="11"/>
    </row>
    <row r="4" spans="1:6">
      <c r="A4" t="str">
        <f>A3&amp;"1"</f>
        <v>21.1.1</v>
      </c>
      <c r="B4" t="s">
        <v>8</v>
      </c>
    </row>
    <row r="5" spans="1:6" ht="150">
      <c r="B5" s="15" t="s">
        <v>176</v>
      </c>
      <c r="C5" s="16" t="s">
        <v>10</v>
      </c>
    </row>
    <row r="6" spans="1:6">
      <c r="B6" s="15"/>
    </row>
    <row r="7" spans="1:6">
      <c r="A7" t="str">
        <f>A$3&amp;TEXT(COUNTA(A$4:A6)+1,0)</f>
        <v>21.1.2</v>
      </c>
      <c r="B7" t="s">
        <v>11</v>
      </c>
    </row>
    <row r="8" spans="1:6" ht="165">
      <c r="B8" s="15" t="s">
        <v>12</v>
      </c>
      <c r="C8" s="16" t="s">
        <v>10</v>
      </c>
    </row>
    <row r="9" spans="1:6">
      <c r="B9" s="15"/>
    </row>
    <row r="10" spans="1:6">
      <c r="A10" t="str">
        <f>A$3&amp;TEXT(COUNTA(A$4:A9)+1,0)</f>
        <v>21.1.3</v>
      </c>
      <c r="B10" t="s">
        <v>13</v>
      </c>
    </row>
    <row r="11" spans="1:6" ht="165">
      <c r="B11" s="15" t="s">
        <v>14</v>
      </c>
      <c r="C11" s="16" t="s">
        <v>10</v>
      </c>
    </row>
    <row r="13" spans="1:6">
      <c r="A13" t="str">
        <f>A$3&amp;TEXT(COUNTA(A$4:A12)+1,0)</f>
        <v>21.1.4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21.1.5</v>
      </c>
      <c r="B16" s="15" t="s">
        <v>15</v>
      </c>
    </row>
    <row r="17" spans="1:3" ht="155.25" customHeight="1">
      <c r="B17" s="15" t="s">
        <v>16</v>
      </c>
      <c r="C17" s="16" t="s">
        <v>10</v>
      </c>
    </row>
    <row r="18" spans="1:3">
      <c r="B18" s="15"/>
    </row>
    <row r="19" spans="1:3">
      <c r="A19" t="str">
        <f>A$3&amp;TEXT(COUNTA(A$4:A18)+1,0)</f>
        <v>21.1.6</v>
      </c>
      <c r="B19" s="15" t="s">
        <v>46</v>
      </c>
    </row>
    <row r="20" spans="1:3" ht="124.5" customHeight="1">
      <c r="B20" s="15" t="s">
        <v>47</v>
      </c>
      <c r="C20" s="16" t="s">
        <v>10</v>
      </c>
    </row>
    <row r="22" spans="1:3">
      <c r="A22" t="str">
        <f>A$3&amp;TEXT(COUNTA(A$4:A21)+1,0)</f>
        <v>21.1.7</v>
      </c>
      <c r="B22" s="15" t="s">
        <v>17</v>
      </c>
    </row>
    <row r="23" spans="1:3" ht="45">
      <c r="B23" s="15" t="s">
        <v>18</v>
      </c>
      <c r="C23" s="16" t="s">
        <v>10</v>
      </c>
    </row>
    <row r="25" spans="1:3">
      <c r="A25" t="str">
        <f>A$3&amp;TEXT(COUNTA(A$4:A24)+1,0)</f>
        <v>21.1.8</v>
      </c>
      <c r="B25" s="15" t="s">
        <v>19</v>
      </c>
    </row>
    <row r="26" spans="1:3" ht="60">
      <c r="B26" s="15" t="s">
        <v>20</v>
      </c>
      <c r="C26" s="16" t="s">
        <v>10</v>
      </c>
    </row>
    <row r="28" spans="1:3">
      <c r="A28" t="str">
        <f>A$3&amp;TEXT(COUNTA(A$4:A27)+1,0)</f>
        <v>21.1.9</v>
      </c>
      <c r="B28" s="15" t="s">
        <v>21</v>
      </c>
    </row>
    <row r="29" spans="1:3" ht="30">
      <c r="B29" s="15" t="s">
        <v>22</v>
      </c>
      <c r="C29" s="16" t="s">
        <v>64</v>
      </c>
    </row>
    <row r="31" spans="1:3">
      <c r="A31" t="str">
        <f>A$3&amp;TEXT(COUNTA(A$4:A30)+1,0)</f>
        <v>21.1.10</v>
      </c>
      <c r="B31" s="15" t="s">
        <v>62</v>
      </c>
    </row>
    <row r="32" spans="1:3" ht="30">
      <c r="B32" s="15" t="s">
        <v>63</v>
      </c>
      <c r="C32" s="16" t="s">
        <v>64</v>
      </c>
    </row>
    <row r="34" spans="1:3">
      <c r="A34" t="str">
        <f>A$3&amp;TEXT(COUNTA(A$4:A33)+1,0)</f>
        <v>21.1.11</v>
      </c>
      <c r="B34" s="15" t="s">
        <v>159</v>
      </c>
    </row>
    <row r="35" spans="1:3" ht="30">
      <c r="B35" s="15" t="s">
        <v>160</v>
      </c>
      <c r="C35" s="16" t="s">
        <v>64</v>
      </c>
    </row>
    <row r="37" spans="1:3">
      <c r="A37" t="str">
        <f>A$3&amp;TEXT(COUNTA(A$4:A36)+1,0)</f>
        <v>21.1.12</v>
      </c>
      <c r="B37" s="15" t="s">
        <v>155</v>
      </c>
    </row>
    <row r="38" spans="1:3" ht="30">
      <c r="B38" s="15" t="s">
        <v>156</v>
      </c>
      <c r="C38" s="16" t="s">
        <v>64</v>
      </c>
    </row>
    <row r="40" spans="1:3">
      <c r="A40" t="str">
        <f>A$3&amp;TEXT(COUNTA(A$4:A39)+1,0)</f>
        <v>21.1.13</v>
      </c>
      <c r="B40" s="15" t="s">
        <v>135</v>
      </c>
    </row>
    <row r="41" spans="1:3" ht="30">
      <c r="B41" s="15" t="s">
        <v>136</v>
      </c>
      <c r="C41" s="16" t="s">
        <v>64</v>
      </c>
    </row>
    <row r="43" spans="1:3">
      <c r="A43" t="str">
        <f>A$3&amp;TEXT(COUNTA(A$4:A42)+1,0)</f>
        <v>21.1.14</v>
      </c>
      <c r="B43" s="15" t="s">
        <v>69</v>
      </c>
    </row>
    <row r="44" spans="1:3">
      <c r="B44" s="15" t="s">
        <v>70</v>
      </c>
      <c r="C44" s="16" t="s">
        <v>64</v>
      </c>
    </row>
    <row r="46" spans="1:3">
      <c r="A46" t="str">
        <f>A$3&amp;TEXT(COUNTA(A$4:A45)+1,0)</f>
        <v>21.1.15</v>
      </c>
      <c r="B46" s="15" t="s">
        <v>45</v>
      </c>
    </row>
    <row r="47" spans="1:3" ht="180">
      <c r="B47" s="15" t="s">
        <v>53</v>
      </c>
      <c r="C47" s="16" t="s">
        <v>10</v>
      </c>
    </row>
    <row r="49" spans="1:6">
      <c r="A49" t="str">
        <f>A$3&amp;TEXT(COUNTA(A$4:A48)+1,0)</f>
        <v>21.1.16</v>
      </c>
      <c r="B49" s="15" t="s">
        <v>51</v>
      </c>
    </row>
    <row r="50" spans="1:6" ht="30">
      <c r="B50" s="15" t="s">
        <v>52</v>
      </c>
      <c r="C50" s="16" t="s">
        <v>10</v>
      </c>
    </row>
    <row r="52" spans="1:6">
      <c r="A52" t="str">
        <f>A$3&amp;TEXT(COUNTA(A$4:A51)+1,0)</f>
        <v>21.1.17</v>
      </c>
      <c r="B52" s="15" t="s">
        <v>48</v>
      </c>
    </row>
    <row r="53" spans="1:6" ht="165">
      <c r="B53" s="15" t="s">
        <v>23</v>
      </c>
      <c r="C53" s="16" t="s">
        <v>10</v>
      </c>
    </row>
    <row r="55" spans="1:6">
      <c r="A55" t="str">
        <f>A$3&amp;TEXT(COUNTA(A$4:A54)+1,0)</f>
        <v>21.1.18</v>
      </c>
      <c r="B55" s="15" t="s">
        <v>163</v>
      </c>
    </row>
    <row r="56" spans="1:6" ht="165">
      <c r="B56" s="15" t="s">
        <v>164</v>
      </c>
      <c r="C56" s="16" t="s">
        <v>10</v>
      </c>
    </row>
    <row r="58" spans="1:6">
      <c r="A58" s="14"/>
      <c r="B58" s="8" t="str">
        <f>B3&amp;" UKUPNO:"</f>
        <v>OPREMA VIDEO SUSTAVA I KOMUNIKACIJSKA OPREMA UKUPNO:</v>
      </c>
      <c r="C58" s="9"/>
      <c r="D58" s="10"/>
      <c r="E58" s="11"/>
      <c r="F58" s="11"/>
    </row>
    <row r="60" spans="1:6">
      <c r="A60" s="14" t="str">
        <f>A2&amp;"2."</f>
        <v>21.2.</v>
      </c>
      <c r="B60" s="8" t="s">
        <v>24</v>
      </c>
      <c r="C60" s="9"/>
      <c r="D60" s="10"/>
      <c r="E60" s="11"/>
      <c r="F60" s="11"/>
    </row>
    <row r="61" spans="1:6">
      <c r="A61" t="str">
        <f>A60&amp;"1"</f>
        <v>21.2.1</v>
      </c>
      <c r="B61" t="s">
        <v>54</v>
      </c>
    </row>
    <row r="62" spans="1:6" ht="30">
      <c r="B62" s="15" t="s">
        <v>55</v>
      </c>
      <c r="C62" s="16" t="s">
        <v>10</v>
      </c>
    </row>
    <row r="63" spans="1:6">
      <c r="B63" s="15"/>
    </row>
    <row r="64" spans="1:6">
      <c r="A64" t="str">
        <f>A$60&amp;TEXT(COUNTA(A$61:A63)+1,0)</f>
        <v>21.2.2</v>
      </c>
      <c r="B64" t="s">
        <v>56</v>
      </c>
    </row>
    <row r="65" spans="1:3" ht="30">
      <c r="B65" s="15" t="s">
        <v>57</v>
      </c>
      <c r="C65" s="16" t="s">
        <v>10</v>
      </c>
    </row>
    <row r="66" spans="1:3">
      <c r="B66" s="15"/>
    </row>
    <row r="67" spans="1:3">
      <c r="A67" t="str">
        <f>A$60&amp;TEXT(COUNTA(A$61:A66)+1,0)</f>
        <v>21.2.3</v>
      </c>
      <c r="B67" t="s">
        <v>58</v>
      </c>
    </row>
    <row r="68" spans="1:3" ht="45">
      <c r="B68" s="15" t="s">
        <v>59</v>
      </c>
      <c r="C68" s="16" t="s">
        <v>10</v>
      </c>
    </row>
    <row r="70" spans="1:3">
      <c r="A70" t="str">
        <f>A$60&amp;TEXT(COUNTA(A$61:A69)+1,0)</f>
        <v>21.2.4</v>
      </c>
      <c r="B70" s="15" t="s">
        <v>60</v>
      </c>
    </row>
    <row r="71" spans="1:3" ht="45">
      <c r="B71" s="15" t="s">
        <v>61</v>
      </c>
      <c r="C71" s="16" t="s">
        <v>10</v>
      </c>
    </row>
    <row r="72" spans="1:3">
      <c r="B72" s="15"/>
    </row>
    <row r="73" spans="1:3">
      <c r="A73" t="str">
        <f>A$60&amp;TEXT(COUNTA(A$61:A72)+1,0)</f>
        <v>21.2.5</v>
      </c>
      <c r="B73" s="15" t="s">
        <v>65</v>
      </c>
    </row>
    <row r="74" spans="1:3" ht="30">
      <c r="B74" s="15" t="s">
        <v>66</v>
      </c>
      <c r="C74" s="16" t="s">
        <v>10</v>
      </c>
    </row>
    <row r="75" spans="1:3">
      <c r="B75" s="15"/>
    </row>
    <row r="76" spans="1:3">
      <c r="A76" t="str">
        <f>A$60&amp;TEXT(COUNTA(A$61:A75)+1,0)</f>
        <v>21.2.6</v>
      </c>
      <c r="B76" s="15" t="s">
        <v>67</v>
      </c>
    </row>
    <row r="77" spans="1:3">
      <c r="B77" s="15" t="s">
        <v>68</v>
      </c>
      <c r="C77" s="16" t="s">
        <v>10</v>
      </c>
    </row>
    <row r="79" spans="1:3">
      <c r="A79" t="str">
        <f>A$60&amp;TEXT(COUNTA(A$61:A78)+1,0)</f>
        <v>21.2.7</v>
      </c>
      <c r="B79" s="23" t="str">
        <f>'jedinicne cijene'!$B$79</f>
        <v>Spajanje rampi</v>
      </c>
    </row>
    <row r="80" spans="1:3">
      <c r="B80" s="23" t="str">
        <f>'jedinicne cijene'!$B$80</f>
        <v>Uvlačenje kabela i spajanje na upravljački modul rampe</v>
      </c>
      <c r="C80" s="16" t="s">
        <v>10</v>
      </c>
    </row>
    <row r="82" spans="1:3">
      <c r="A82" t="str">
        <f>A$60&amp;TEXT(COUNTA(A$61:A81)+1,0)</f>
        <v>21.2.8</v>
      </c>
      <c r="B82" s="15" t="s">
        <v>71</v>
      </c>
    </row>
    <row r="83" spans="1:3">
      <c r="B83" s="15" t="s">
        <v>72</v>
      </c>
      <c r="C83" s="16" t="s">
        <v>64</v>
      </c>
    </row>
    <row r="85" spans="1:3">
      <c r="A85" t="str">
        <f>A$60&amp;TEXT(COUNTA(A$61:A84)+1,0)</f>
        <v>21.2.9</v>
      </c>
      <c r="B85" s="15" t="s">
        <v>167</v>
      </c>
    </row>
    <row r="86" spans="1:3" ht="30">
      <c r="B86" s="15" t="s">
        <v>168</v>
      </c>
      <c r="C86" s="16" t="s">
        <v>10</v>
      </c>
    </row>
    <row r="88" spans="1:3">
      <c r="A88" t="str">
        <f>A$60&amp;TEXT(COUNTA(A$61:A87)+1,0)</f>
        <v>21.2.10</v>
      </c>
      <c r="B88" s="15" t="s">
        <v>73</v>
      </c>
    </row>
    <row r="89" spans="1:3" ht="30">
      <c r="B89" s="15" t="s">
        <v>74</v>
      </c>
      <c r="C89" s="16" t="s">
        <v>10</v>
      </c>
    </row>
    <row r="91" spans="1:3">
      <c r="A91" t="str">
        <f>A$60&amp;TEXT(COUNTA(A$61:A90)+1,0)</f>
        <v>21.2.11</v>
      </c>
      <c r="B91" s="15" t="s">
        <v>75</v>
      </c>
    </row>
    <row r="92" spans="1:3" ht="30">
      <c r="B92" s="15" t="s">
        <v>76</v>
      </c>
      <c r="C92" s="16" t="s">
        <v>10</v>
      </c>
    </row>
    <row r="93" spans="1:3">
      <c r="B93" s="15"/>
    </row>
    <row r="94" spans="1:3">
      <c r="A94" t="s">
        <v>210</v>
      </c>
      <c r="B94" s="15" t="s">
        <v>195</v>
      </c>
    </row>
    <row r="95" spans="1:3" ht="30">
      <c r="B95" s="15" t="s">
        <v>226</v>
      </c>
      <c r="C95" s="16" t="s">
        <v>196</v>
      </c>
    </row>
    <row r="97" spans="1:6">
      <c r="A97" s="14"/>
      <c r="B97" s="8" t="str">
        <f>B60&amp;" UKUPNO:"</f>
        <v>MONTAŽNI I ELEKTROINSTALACIJSKI RADOVI UKUPNO:</v>
      </c>
      <c r="C97" s="9"/>
      <c r="D97" s="10"/>
      <c r="E97" s="11"/>
      <c r="F97" s="11"/>
    </row>
    <row r="99" spans="1:6">
      <c r="A99" s="14" t="str">
        <f>A2&amp;"3."</f>
        <v>21.3.</v>
      </c>
      <c r="B99" s="8" t="s">
        <v>25</v>
      </c>
      <c r="C99" s="9"/>
      <c r="D99" s="10"/>
      <c r="E99" s="11"/>
      <c r="F99" s="11"/>
    </row>
    <row r="100" spans="1:6">
      <c r="A100" t="str">
        <f>A99&amp;"1"</f>
        <v>21.3.1</v>
      </c>
      <c r="B100" t="s">
        <v>27</v>
      </c>
    </row>
    <row r="101" spans="1:6" ht="90">
      <c r="B101" s="15" t="s">
        <v>28</v>
      </c>
      <c r="C101" s="16" t="s">
        <v>29</v>
      </c>
    </row>
    <row r="102" spans="1:6">
      <c r="B102" s="15"/>
    </row>
    <row r="103" spans="1:6">
      <c r="A103" t="str">
        <f>A$99&amp;TEXT(COUNTA(A$100:A102)+1,0)</f>
        <v>21.3.2</v>
      </c>
      <c r="B103" t="s">
        <v>30</v>
      </c>
    </row>
    <row r="104" spans="1:6" ht="60">
      <c r="B104" s="15" t="s">
        <v>31</v>
      </c>
      <c r="C104" s="16" t="s">
        <v>29</v>
      </c>
    </row>
    <row r="105" spans="1:6">
      <c r="B105" s="15"/>
    </row>
    <row r="106" spans="1:6">
      <c r="A106" t="str">
        <f>A$99&amp;TEXT(COUNTA(A$100:A105)+1,0)</f>
        <v>21.3.3</v>
      </c>
      <c r="B106" t="s">
        <v>35</v>
      </c>
    </row>
    <row r="107" spans="1:6" ht="75">
      <c r="B107" s="15" t="s">
        <v>36</v>
      </c>
      <c r="C107" s="16" t="s">
        <v>29</v>
      </c>
    </row>
    <row r="108" spans="1:6">
      <c r="B108" s="15"/>
    </row>
    <row r="109" spans="1:6">
      <c r="A109" t="str">
        <f>A$99&amp;TEXT(COUNTA(A$100:A108)+1,0)</f>
        <v>21.3.4</v>
      </c>
      <c r="B109" s="15" t="s">
        <v>37</v>
      </c>
    </row>
    <row r="110" spans="1:6" ht="60">
      <c r="B110" s="15" t="s">
        <v>38</v>
      </c>
      <c r="C110" s="16" t="s">
        <v>29</v>
      </c>
    </row>
    <row r="111" spans="1:6">
      <c r="B111" s="15"/>
    </row>
    <row r="112" spans="1:6">
      <c r="A112" t="str">
        <f>A$99&amp;TEXT(COUNTA(A$100:A111)+1,0)</f>
        <v>21.3.5</v>
      </c>
      <c r="B112" t="s">
        <v>32</v>
      </c>
    </row>
    <row r="113" spans="1:6" ht="30">
      <c r="B113" s="15" t="s">
        <v>33</v>
      </c>
      <c r="C113" s="16" t="s">
        <v>34</v>
      </c>
    </row>
    <row r="115" spans="1:6">
      <c r="A115" t="str">
        <f>A$99&amp;TEXT(COUNTA(A$100:A114)+1,0)</f>
        <v>21.3.6</v>
      </c>
      <c r="B115" t="s">
        <v>39</v>
      </c>
    </row>
    <row r="116" spans="1:6" ht="30">
      <c r="B116" s="15" t="s">
        <v>40</v>
      </c>
      <c r="C116" s="16" t="s">
        <v>34</v>
      </c>
    </row>
    <row r="118" spans="1:6">
      <c r="A118" t="str">
        <f>A$99&amp;TEXT(COUNTA(A$100:A117)+1,0)</f>
        <v>21.3.7</v>
      </c>
      <c r="B118" s="15" t="s">
        <v>41</v>
      </c>
    </row>
    <row r="119" spans="1:6" ht="30">
      <c r="B119" s="15" t="s">
        <v>42</v>
      </c>
      <c r="C119" s="16" t="s">
        <v>34</v>
      </c>
    </row>
    <row r="120" spans="1:6">
      <c r="B120" s="15"/>
    </row>
    <row r="121" spans="1:6">
      <c r="A121" t="str">
        <f>A$99&amp;TEXT(COUNTA(A$100:A120)+1,0)</f>
        <v>21.3.8</v>
      </c>
      <c r="B121" s="15" t="s">
        <v>43</v>
      </c>
    </row>
    <row r="122" spans="1:6" ht="19.5" customHeight="1">
      <c r="B122" s="15" t="s">
        <v>44</v>
      </c>
      <c r="C122" s="16" t="s">
        <v>29</v>
      </c>
    </row>
    <row r="124" spans="1:6">
      <c r="A124" t="str">
        <f>A$99&amp;TEXT(COUNTA(A$100:A123)+1,0)</f>
        <v>21.3.9</v>
      </c>
      <c r="B124" s="15" t="s">
        <v>49</v>
      </c>
    </row>
    <row r="125" spans="1:6" ht="96.75" customHeight="1">
      <c r="B125" s="15" t="s">
        <v>50</v>
      </c>
      <c r="C125" s="16" t="s">
        <v>10</v>
      </c>
    </row>
    <row r="127" spans="1:6">
      <c r="A127" s="14"/>
      <c r="B127" s="8" t="str">
        <f>B99&amp;" UKUPNO:"</f>
        <v>GRAĐEVINSKI RADOVI I MATERIJAL UKUPNO:</v>
      </c>
      <c r="C127" s="9"/>
      <c r="D127" s="10"/>
      <c r="E127" s="11"/>
      <c r="F127" s="11"/>
    </row>
    <row r="129" spans="1:6">
      <c r="A129" s="13"/>
      <c r="B129" s="4" t="str">
        <f>B2&amp;" SVEUKUPNO:"</f>
        <v>TUNEL MALI PROLOG - PRIVOZ PLOČE SVEUKUPNO:</v>
      </c>
      <c r="C129" s="5"/>
      <c r="D129" s="6"/>
      <c r="E129" s="7"/>
      <c r="F129" s="7"/>
    </row>
  </sheetData>
  <pageMargins left="0.98425196850393704" right="0.39370078740157483" top="0.39370078740157483" bottom="0.39370078740157483" header="0" footer="0"/>
  <pageSetup paperSize="9" scale="7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119</v>
      </c>
      <c r="B2" s="4" t="s">
        <v>120</v>
      </c>
      <c r="C2" s="5"/>
      <c r="D2" s="6"/>
      <c r="E2" s="7"/>
      <c r="F2" s="7"/>
    </row>
    <row r="3" spans="1:6">
      <c r="A3" s="14" t="str">
        <f>A2&amp;"1."</f>
        <v>22.1.</v>
      </c>
      <c r="B3" s="8" t="s">
        <v>6</v>
      </c>
      <c r="C3" s="9"/>
      <c r="D3" s="10"/>
      <c r="E3" s="11"/>
      <c r="F3" s="11"/>
    </row>
    <row r="4" spans="1:6">
      <c r="A4" t="str">
        <f>A3&amp;"1"</f>
        <v>22.1.1</v>
      </c>
      <c r="B4" t="s">
        <v>8</v>
      </c>
    </row>
    <row r="5" spans="1:6" ht="150">
      <c r="B5" s="15" t="s">
        <v>176</v>
      </c>
      <c r="C5" s="16" t="s">
        <v>10</v>
      </c>
    </row>
    <row r="6" spans="1:6">
      <c r="B6" s="15"/>
    </row>
    <row r="7" spans="1:6">
      <c r="A7" t="str">
        <f>A$3&amp;TEXT(COUNTA(A$4:A6)+1,0)</f>
        <v>22.1.2</v>
      </c>
      <c r="B7" t="s">
        <v>11</v>
      </c>
    </row>
    <row r="8" spans="1:6" ht="165">
      <c r="B8" s="15" t="s">
        <v>12</v>
      </c>
      <c r="C8" s="16" t="s">
        <v>10</v>
      </c>
    </row>
    <row r="9" spans="1:6">
      <c r="B9" s="15"/>
    </row>
    <row r="10" spans="1:6">
      <c r="A10" t="str">
        <f>A$3&amp;TEXT(COUNTA(A$4:A9)+1,0)</f>
        <v>22.1.3</v>
      </c>
      <c r="B10" t="s">
        <v>13</v>
      </c>
    </row>
    <row r="11" spans="1:6" ht="165">
      <c r="B11" s="15" t="s">
        <v>14</v>
      </c>
      <c r="C11" s="16" t="s">
        <v>10</v>
      </c>
    </row>
    <row r="13" spans="1:6">
      <c r="A13" t="str">
        <f>A$3&amp;TEXT(COUNTA(A$4:A12)+1,0)</f>
        <v>22.1.4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22.1.5</v>
      </c>
      <c r="B16" s="15" t="s">
        <v>15</v>
      </c>
    </row>
    <row r="17" spans="1:3" ht="155.25" customHeight="1">
      <c r="B17" s="15" t="s">
        <v>16</v>
      </c>
      <c r="C17" s="16" t="s">
        <v>10</v>
      </c>
    </row>
    <row r="18" spans="1:3">
      <c r="B18" s="15"/>
    </row>
    <row r="19" spans="1:3">
      <c r="A19" t="str">
        <f>A$3&amp;TEXT(COUNTA(A$4:A18)+1,0)</f>
        <v>22.1.6</v>
      </c>
      <c r="B19" s="15" t="s">
        <v>46</v>
      </c>
    </row>
    <row r="20" spans="1:3" ht="124.5" customHeight="1">
      <c r="B20" s="15" t="s">
        <v>47</v>
      </c>
      <c r="C20" s="16" t="s">
        <v>10</v>
      </c>
    </row>
    <row r="22" spans="1:3">
      <c r="A22" t="str">
        <f>A$3&amp;TEXT(COUNTA(A$4:A21)+1,0)</f>
        <v>22.1.7</v>
      </c>
      <c r="B22" s="15" t="s">
        <v>17</v>
      </c>
    </row>
    <row r="23" spans="1:3" ht="45">
      <c r="B23" s="15" t="s">
        <v>18</v>
      </c>
      <c r="C23" s="16" t="s">
        <v>10</v>
      </c>
    </row>
    <row r="25" spans="1:3">
      <c r="A25" t="str">
        <f>A$3&amp;TEXT(COUNTA(A$4:A24)+1,0)</f>
        <v>22.1.8</v>
      </c>
      <c r="B25" s="15" t="s">
        <v>19</v>
      </c>
    </row>
    <row r="26" spans="1:3" ht="60">
      <c r="B26" s="15" t="s">
        <v>20</v>
      </c>
      <c r="C26" s="16" t="s">
        <v>10</v>
      </c>
    </row>
    <row r="28" spans="1:3">
      <c r="A28" t="str">
        <f>A$3&amp;TEXT(COUNTA(A$4:A27)+1,0)</f>
        <v>22.1.9</v>
      </c>
      <c r="B28" s="15" t="s">
        <v>21</v>
      </c>
    </row>
    <row r="29" spans="1:3" ht="30">
      <c r="B29" s="15" t="s">
        <v>22</v>
      </c>
      <c r="C29" s="16" t="s">
        <v>64</v>
      </c>
    </row>
    <row r="31" spans="1:3">
      <c r="A31" t="str">
        <f>A$3&amp;TEXT(COUNTA(A$4:A30)+1,0)</f>
        <v>22.1.10</v>
      </c>
      <c r="B31" s="15" t="s">
        <v>62</v>
      </c>
    </row>
    <row r="32" spans="1:3" ht="30">
      <c r="B32" s="15" t="s">
        <v>63</v>
      </c>
      <c r="C32" s="16" t="s">
        <v>64</v>
      </c>
    </row>
    <row r="34" spans="1:3">
      <c r="A34" t="str">
        <f>A$3&amp;TEXT(COUNTA(A$4:A33)+1,0)</f>
        <v>22.1.11</v>
      </c>
      <c r="B34" s="15" t="s">
        <v>155</v>
      </c>
    </row>
    <row r="35" spans="1:3" ht="30">
      <c r="B35" s="15" t="s">
        <v>156</v>
      </c>
      <c r="C35" s="16" t="s">
        <v>64</v>
      </c>
    </row>
    <row r="37" spans="1:3">
      <c r="A37" t="str">
        <f>A$3&amp;TEXT(COUNTA(A$4:A36)+1,0)</f>
        <v>22.1.12</v>
      </c>
      <c r="B37" s="15" t="s">
        <v>135</v>
      </c>
    </row>
    <row r="38" spans="1:3" ht="30">
      <c r="B38" s="15" t="s">
        <v>136</v>
      </c>
      <c r="C38" s="16" t="s">
        <v>64</v>
      </c>
    </row>
    <row r="40" spans="1:3">
      <c r="A40" t="str">
        <f>A$3&amp;TEXT(COUNTA(A$4:A39)+1,0)</f>
        <v>22.1.13</v>
      </c>
      <c r="B40" s="15" t="s">
        <v>69</v>
      </c>
    </row>
    <row r="41" spans="1:3">
      <c r="B41" s="15" t="s">
        <v>70</v>
      </c>
      <c r="C41" s="16" t="s">
        <v>64</v>
      </c>
    </row>
    <row r="43" spans="1:3">
      <c r="A43" t="str">
        <f>A$3&amp;TEXT(COUNTA(A$4:A42)+1,0)</f>
        <v>22.1.14</v>
      </c>
      <c r="B43" s="15" t="s">
        <v>45</v>
      </c>
    </row>
    <row r="44" spans="1:3" ht="180">
      <c r="B44" s="15" t="s">
        <v>53</v>
      </c>
      <c r="C44" s="16" t="s">
        <v>10</v>
      </c>
    </row>
    <row r="46" spans="1:3">
      <c r="A46" t="str">
        <f>A$3&amp;TEXT(COUNTA(A$4:A45)+1,0)</f>
        <v>22.1.15</v>
      </c>
      <c r="B46" s="15" t="s">
        <v>51</v>
      </c>
    </row>
    <row r="47" spans="1:3" ht="30">
      <c r="B47" s="15" t="s">
        <v>52</v>
      </c>
      <c r="C47" s="16" t="s">
        <v>10</v>
      </c>
    </row>
    <row r="49" spans="1:6">
      <c r="A49" t="str">
        <f>A$3&amp;TEXT(COUNTA(A$4:A48)+1,0)</f>
        <v>22.1.16</v>
      </c>
      <c r="B49" s="15" t="s">
        <v>48</v>
      </c>
    </row>
    <row r="50" spans="1:6" ht="165">
      <c r="B50" s="15" t="s">
        <v>23</v>
      </c>
      <c r="C50" s="16" t="s">
        <v>10</v>
      </c>
    </row>
    <row r="52" spans="1:6">
      <c r="A52" t="str">
        <f>A$3&amp;TEXT(COUNTA(A$4:A51)+1,0)</f>
        <v>22.1.17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22.2.</v>
      </c>
      <c r="B57" s="8" t="s">
        <v>24</v>
      </c>
      <c r="C57" s="9"/>
      <c r="D57" s="10"/>
      <c r="E57" s="11"/>
      <c r="F57" s="11"/>
    </row>
    <row r="58" spans="1:6">
      <c r="A58" t="str">
        <f>A57&amp;"1"</f>
        <v>22.2.1</v>
      </c>
      <c r="B58" t="s">
        <v>54</v>
      </c>
    </row>
    <row r="59" spans="1:6" ht="30">
      <c r="B59" s="15" t="s">
        <v>55</v>
      </c>
      <c r="C59" s="16" t="s">
        <v>10</v>
      </c>
    </row>
    <row r="60" spans="1:6">
      <c r="B60" s="15"/>
    </row>
    <row r="61" spans="1:6">
      <c r="A61" t="str">
        <f>A$57&amp;TEXT(COUNTA(A$58:A60)+1,0)</f>
        <v>22.2.2</v>
      </c>
      <c r="B61" t="s">
        <v>56</v>
      </c>
    </row>
    <row r="62" spans="1:6" ht="30">
      <c r="B62" s="15" t="s">
        <v>57</v>
      </c>
      <c r="C62" s="16" t="s">
        <v>10</v>
      </c>
    </row>
    <row r="63" spans="1:6">
      <c r="B63" s="15"/>
    </row>
    <row r="64" spans="1:6">
      <c r="A64" t="str">
        <f>A$57&amp;TEXT(COUNTA(A$58:A63)+1,0)</f>
        <v>22.2.3</v>
      </c>
      <c r="B64" t="s">
        <v>58</v>
      </c>
    </row>
    <row r="65" spans="1:3" ht="45">
      <c r="B65" s="15" t="s">
        <v>59</v>
      </c>
      <c r="C65" s="16" t="s">
        <v>10</v>
      </c>
    </row>
    <row r="67" spans="1:3">
      <c r="A67" t="str">
        <f>A$57&amp;TEXT(COUNTA(A$58:A66)+1,0)</f>
        <v>22.2.4</v>
      </c>
      <c r="B67" s="15" t="s">
        <v>60</v>
      </c>
    </row>
    <row r="68" spans="1:3" ht="45">
      <c r="B68" s="15" t="s">
        <v>61</v>
      </c>
      <c r="C68" s="16" t="s">
        <v>10</v>
      </c>
    </row>
    <row r="69" spans="1:3">
      <c r="B69" s="15"/>
    </row>
    <row r="70" spans="1:3">
      <c r="A70" t="str">
        <f>A$57&amp;TEXT(COUNTA(A$58:A69)+1,0)</f>
        <v>22.2.5</v>
      </c>
      <c r="B70" s="15" t="s">
        <v>65</v>
      </c>
    </row>
    <row r="71" spans="1:3" ht="30">
      <c r="B71" s="15" t="s">
        <v>66</v>
      </c>
      <c r="C71" s="16" t="s">
        <v>10</v>
      </c>
    </row>
    <row r="72" spans="1:3">
      <c r="B72" s="15"/>
    </row>
    <row r="73" spans="1:3">
      <c r="A73" t="str">
        <f>A$57&amp;TEXT(COUNTA(A$58:A72)+1,0)</f>
        <v>22.2.6</v>
      </c>
      <c r="B73" s="15" t="s">
        <v>67</v>
      </c>
    </row>
    <row r="74" spans="1:3">
      <c r="B74" s="15" t="s">
        <v>68</v>
      </c>
      <c r="C74" s="16" t="s">
        <v>10</v>
      </c>
    </row>
    <row r="76" spans="1:3">
      <c r="A76" t="str">
        <f>A$57&amp;TEXT(COUNTA(A$58:A75)+1,0)</f>
        <v>22.2.7</v>
      </c>
      <c r="B76" s="23" t="str">
        <f>'jedinicne cijene'!$B$79</f>
        <v>Spajanje rampi</v>
      </c>
    </row>
    <row r="77" spans="1:3">
      <c r="B77" s="23" t="str">
        <f>'jedinicne cijene'!$B$80</f>
        <v>Uvlačenje kabela i spajanje na upravljački modul rampe</v>
      </c>
      <c r="C77" s="16" t="s">
        <v>10</v>
      </c>
    </row>
    <row r="79" spans="1:3">
      <c r="A79" t="str">
        <f>A$57&amp;TEXT(COUNTA(A$58:A78)+1,0)</f>
        <v>22.2.8</v>
      </c>
      <c r="B79" s="15" t="s">
        <v>71</v>
      </c>
    </row>
    <row r="80" spans="1:3">
      <c r="B80" s="15" t="s">
        <v>72</v>
      </c>
      <c r="C80" s="16" t="s">
        <v>64</v>
      </c>
    </row>
    <row r="82" spans="1:6">
      <c r="A82" t="str">
        <f>A$57&amp;TEXT(COUNTA(A$58:A81)+1,0)</f>
        <v>22.2.9</v>
      </c>
      <c r="B82" s="15" t="s">
        <v>167</v>
      </c>
    </row>
    <row r="83" spans="1:6" ht="30">
      <c r="B83" s="15" t="s">
        <v>168</v>
      </c>
      <c r="C83" s="16" t="s">
        <v>10</v>
      </c>
    </row>
    <row r="85" spans="1:6">
      <c r="A85" t="str">
        <f>A$57&amp;TEXT(COUNTA(A$58:A84)+1,0)</f>
        <v>22.2.10</v>
      </c>
      <c r="B85" s="15" t="s">
        <v>73</v>
      </c>
    </row>
    <row r="86" spans="1:6" ht="30">
      <c r="B86" s="15" t="s">
        <v>74</v>
      </c>
      <c r="C86" s="16" t="s">
        <v>10</v>
      </c>
    </row>
    <row r="88" spans="1:6">
      <c r="A88" t="str">
        <f>A$57&amp;TEXT(COUNTA(A$58:A87)+1,0)</f>
        <v>22.2.11</v>
      </c>
      <c r="B88" s="15" t="s">
        <v>75</v>
      </c>
    </row>
    <row r="89" spans="1:6" ht="30">
      <c r="B89" s="15" t="s">
        <v>76</v>
      </c>
      <c r="C89" s="16" t="s">
        <v>10</v>
      </c>
    </row>
    <row r="90" spans="1:6">
      <c r="A90" t="s">
        <v>209</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22.3.</v>
      </c>
      <c r="B95" s="8" t="s">
        <v>25</v>
      </c>
      <c r="C95" s="9"/>
      <c r="D95" s="10"/>
      <c r="E95" s="11"/>
      <c r="F95" s="11"/>
    </row>
    <row r="96" spans="1:6">
      <c r="A96" t="str">
        <f>A95&amp;"1"</f>
        <v>22.3.1</v>
      </c>
      <c r="B96" t="s">
        <v>27</v>
      </c>
    </row>
    <row r="97" spans="1:3" ht="90">
      <c r="B97" s="15" t="s">
        <v>28</v>
      </c>
      <c r="C97" s="16" t="s">
        <v>29</v>
      </c>
    </row>
    <row r="98" spans="1:3">
      <c r="B98" s="15"/>
    </row>
    <row r="99" spans="1:3">
      <c r="A99" t="str">
        <f>A$95&amp;TEXT(COUNTA(A$96:A98)+1,0)</f>
        <v>22.3.2</v>
      </c>
      <c r="B99" t="s">
        <v>30</v>
      </c>
    </row>
    <row r="100" spans="1:3" ht="60">
      <c r="B100" s="15" t="s">
        <v>31</v>
      </c>
      <c r="C100" s="16" t="s">
        <v>29</v>
      </c>
    </row>
    <row r="101" spans="1:3">
      <c r="B101" s="15"/>
    </row>
    <row r="102" spans="1:3">
      <c r="A102" t="str">
        <f>A$95&amp;TEXT(COUNTA(A$96:A101)+1,0)</f>
        <v>22.3.3</v>
      </c>
      <c r="B102" t="s">
        <v>35</v>
      </c>
    </row>
    <row r="103" spans="1:3" ht="75">
      <c r="B103" s="15" t="s">
        <v>36</v>
      </c>
      <c r="C103" s="16" t="s">
        <v>29</v>
      </c>
    </row>
    <row r="104" spans="1:3">
      <c r="B104" s="15"/>
    </row>
    <row r="105" spans="1:3">
      <c r="A105" t="str">
        <f>A$95&amp;TEXT(COUNTA(A$96:A104)+1,0)</f>
        <v>22.3.4</v>
      </c>
      <c r="B105" s="15" t="s">
        <v>37</v>
      </c>
    </row>
    <row r="106" spans="1:3" ht="60">
      <c r="B106" s="15" t="s">
        <v>38</v>
      </c>
      <c r="C106" s="16" t="s">
        <v>29</v>
      </c>
    </row>
    <row r="107" spans="1:3">
      <c r="B107" s="15"/>
    </row>
    <row r="108" spans="1:3">
      <c r="A108" t="str">
        <f>A$95&amp;TEXT(COUNTA(A$96:A107)+1,0)</f>
        <v>22.3.5</v>
      </c>
      <c r="B108" t="s">
        <v>32</v>
      </c>
    </row>
    <row r="109" spans="1:3" ht="30">
      <c r="B109" s="15" t="s">
        <v>33</v>
      </c>
      <c r="C109" s="16" t="s">
        <v>34</v>
      </c>
    </row>
    <row r="111" spans="1:3">
      <c r="A111" t="str">
        <f>A$95&amp;TEXT(COUNTA(A$96:A110)+1,0)</f>
        <v>22.3.6</v>
      </c>
      <c r="B111" t="s">
        <v>39</v>
      </c>
    </row>
    <row r="112" spans="1:3" ht="30">
      <c r="B112" s="15" t="s">
        <v>40</v>
      </c>
      <c r="C112" s="16" t="s">
        <v>34</v>
      </c>
    </row>
    <row r="114" spans="1:6">
      <c r="A114" t="str">
        <f>A$95&amp;TEXT(COUNTA(A$96:A113)+1,0)</f>
        <v>22.3.7</v>
      </c>
      <c r="B114" s="15" t="s">
        <v>41</v>
      </c>
    </row>
    <row r="115" spans="1:6" ht="30">
      <c r="B115" s="15" t="s">
        <v>42</v>
      </c>
      <c r="C115" s="16" t="s">
        <v>34</v>
      </c>
    </row>
    <row r="116" spans="1:6">
      <c r="B116" s="15"/>
    </row>
    <row r="117" spans="1:6">
      <c r="A117" t="str">
        <f>A$95&amp;TEXT(COUNTA(A$96:A116)+1,0)</f>
        <v>22.3.8</v>
      </c>
      <c r="B117" s="15" t="s">
        <v>43</v>
      </c>
    </row>
    <row r="118" spans="1:6" ht="19.5" customHeight="1">
      <c r="B118" s="15" t="s">
        <v>44</v>
      </c>
      <c r="C118" s="16" t="s">
        <v>29</v>
      </c>
    </row>
    <row r="120" spans="1:6">
      <c r="A120" t="str">
        <f>A$95&amp;TEXT(COUNTA(A$96:A119)+1,0)</f>
        <v>22.3.9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MALI PROLOG - PRIVOZ ZAGREB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8" sqref="E8"/>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121</v>
      </c>
      <c r="B2" s="4" t="s">
        <v>122</v>
      </c>
      <c r="C2" s="5"/>
      <c r="D2" s="6"/>
      <c r="E2" s="7"/>
      <c r="F2" s="7"/>
    </row>
    <row r="3" spans="1:6">
      <c r="A3" s="14" t="str">
        <f>A2&amp;"1."</f>
        <v>23.1.</v>
      </c>
      <c r="B3" s="8" t="s">
        <v>6</v>
      </c>
      <c r="C3" s="9"/>
      <c r="D3" s="10"/>
      <c r="E3" s="11"/>
      <c r="F3" s="11"/>
    </row>
    <row r="4" spans="1:6">
      <c r="A4" t="str">
        <f>A3&amp;"1"</f>
        <v>23.1.1</v>
      </c>
      <c r="B4" t="s">
        <v>8</v>
      </c>
    </row>
    <row r="5" spans="1:6" ht="150">
      <c r="B5" s="15" t="s">
        <v>176</v>
      </c>
      <c r="C5" s="16" t="s">
        <v>10</v>
      </c>
    </row>
    <row r="6" spans="1:6">
      <c r="B6" s="15"/>
    </row>
    <row r="7" spans="1:6">
      <c r="A7" t="str">
        <f>A$3&amp;TEXT(COUNTA(A$4:A6)+1,0)</f>
        <v>23.1.2</v>
      </c>
      <c r="B7" t="s">
        <v>11</v>
      </c>
    </row>
    <row r="8" spans="1:6" ht="165">
      <c r="B8" s="15" t="s">
        <v>12</v>
      </c>
      <c r="C8" s="16" t="s">
        <v>10</v>
      </c>
    </row>
    <row r="9" spans="1:6">
      <c r="B9" s="15"/>
    </row>
    <row r="10" spans="1:6">
      <c r="A10" t="str">
        <f>A$3&amp;TEXT(COUNTA(A$4:A9)+1,0)</f>
        <v>23.1.3</v>
      </c>
      <c r="B10" t="s">
        <v>13</v>
      </c>
    </row>
    <row r="11" spans="1:6" ht="165">
      <c r="B11" s="15" t="s">
        <v>14</v>
      </c>
      <c r="C11" s="16" t="s">
        <v>10</v>
      </c>
    </row>
    <row r="13" spans="1:6">
      <c r="A13" t="str">
        <f>A$3&amp;TEXT(COUNTA(A$4:A12)+1,0)</f>
        <v>23.1.4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23.1.5</v>
      </c>
      <c r="B16" s="15" t="s">
        <v>15</v>
      </c>
    </row>
    <row r="17" spans="1:3" ht="155.25" customHeight="1">
      <c r="B17" s="15" t="s">
        <v>16</v>
      </c>
      <c r="C17" s="16" t="s">
        <v>10</v>
      </c>
    </row>
    <row r="18" spans="1:3">
      <c r="B18" s="15"/>
    </row>
    <row r="19" spans="1:3">
      <c r="A19" t="str">
        <f>A$3&amp;TEXT(COUNTA(A$4:A18)+1,0)</f>
        <v>23.1.6</v>
      </c>
      <c r="B19" s="15" t="s">
        <v>46</v>
      </c>
    </row>
    <row r="20" spans="1:3" ht="124.5" customHeight="1">
      <c r="B20" s="15" t="s">
        <v>47</v>
      </c>
      <c r="C20" s="16" t="s">
        <v>10</v>
      </c>
    </row>
    <row r="22" spans="1:3">
      <c r="A22" t="str">
        <f>A$3&amp;TEXT(COUNTA(A$4:A21)+1,0)</f>
        <v>23.1.7</v>
      </c>
      <c r="B22" s="15" t="s">
        <v>17</v>
      </c>
    </row>
    <row r="23" spans="1:3" ht="45">
      <c r="B23" s="15" t="s">
        <v>18</v>
      </c>
      <c r="C23" s="16" t="s">
        <v>10</v>
      </c>
    </row>
    <row r="25" spans="1:3">
      <c r="A25" t="str">
        <f>A$3&amp;TEXT(COUNTA(A$4:A24)+1,0)</f>
        <v>23.1.8</v>
      </c>
      <c r="B25" s="15" t="s">
        <v>19</v>
      </c>
    </row>
    <row r="26" spans="1:3" ht="60">
      <c r="B26" s="15" t="s">
        <v>20</v>
      </c>
      <c r="C26" s="16" t="s">
        <v>10</v>
      </c>
    </row>
    <row r="28" spans="1:3">
      <c r="A28" t="str">
        <f>A$3&amp;TEXT(COUNTA(A$4:A27)+1,0)</f>
        <v>23.1.9</v>
      </c>
      <c r="B28" s="15" t="s">
        <v>21</v>
      </c>
    </row>
    <row r="29" spans="1:3" ht="30">
      <c r="B29" s="15" t="s">
        <v>22</v>
      </c>
      <c r="C29" s="16" t="s">
        <v>64</v>
      </c>
    </row>
    <row r="31" spans="1:3">
      <c r="A31" t="str">
        <f>A$3&amp;TEXT(COUNTA(A$4:A30)+1,0)</f>
        <v>23.1.10</v>
      </c>
      <c r="B31" s="15" t="s">
        <v>62</v>
      </c>
    </row>
    <row r="32" spans="1:3" ht="30">
      <c r="B32" s="15" t="s">
        <v>63</v>
      </c>
      <c r="C32" s="16" t="s">
        <v>64</v>
      </c>
    </row>
    <row r="34" spans="1:3">
      <c r="A34" t="str">
        <f>A$3&amp;TEXT(COUNTA(A$4:A33)+1,0)</f>
        <v>23.1.11</v>
      </c>
      <c r="B34" s="15" t="s">
        <v>155</v>
      </c>
    </row>
    <row r="35" spans="1:3" ht="30">
      <c r="B35" s="15" t="s">
        <v>156</v>
      </c>
      <c r="C35" s="16" t="s">
        <v>64</v>
      </c>
    </row>
    <row r="37" spans="1:3">
      <c r="A37" t="str">
        <f>A$3&amp;TEXT(COUNTA(A$4:A36)+1,0)</f>
        <v>23.1.12</v>
      </c>
      <c r="B37" s="15" t="s">
        <v>135</v>
      </c>
    </row>
    <row r="38" spans="1:3" ht="30">
      <c r="B38" s="15" t="s">
        <v>136</v>
      </c>
      <c r="C38" s="16" t="s">
        <v>64</v>
      </c>
    </row>
    <row r="40" spans="1:3">
      <c r="A40" t="str">
        <f>A$3&amp;TEXT(COUNTA(A$4:A39)+1,0)</f>
        <v>23.1.13</v>
      </c>
      <c r="B40" s="15" t="s">
        <v>69</v>
      </c>
    </row>
    <row r="41" spans="1:3">
      <c r="B41" s="15" t="s">
        <v>70</v>
      </c>
      <c r="C41" s="16" t="s">
        <v>64</v>
      </c>
    </row>
    <row r="43" spans="1:3">
      <c r="A43" t="str">
        <f>A$3&amp;TEXT(COUNTA(A$4:A42)+1,0)</f>
        <v>23.1.14</v>
      </c>
      <c r="B43" s="15" t="s">
        <v>45</v>
      </c>
    </row>
    <row r="44" spans="1:3" ht="180">
      <c r="B44" s="15" t="s">
        <v>53</v>
      </c>
      <c r="C44" s="16" t="s">
        <v>10</v>
      </c>
    </row>
    <row r="46" spans="1:3">
      <c r="A46" t="str">
        <f>A$3&amp;TEXT(COUNTA(A$4:A45)+1,0)</f>
        <v>23.1.15</v>
      </c>
      <c r="B46" s="15" t="s">
        <v>51</v>
      </c>
    </row>
    <row r="47" spans="1:3" ht="30">
      <c r="B47" s="15" t="s">
        <v>52</v>
      </c>
      <c r="C47" s="16" t="s">
        <v>10</v>
      </c>
    </row>
    <row r="49" spans="1:6">
      <c r="A49" t="str">
        <f>A$3&amp;TEXT(COUNTA(A$4:A48)+1,0)</f>
        <v>23.1.16</v>
      </c>
      <c r="B49" s="15" t="s">
        <v>48</v>
      </c>
    </row>
    <row r="50" spans="1:6" ht="165">
      <c r="B50" s="15" t="s">
        <v>23</v>
      </c>
      <c r="C50" s="16" t="s">
        <v>10</v>
      </c>
    </row>
    <row r="52" spans="1:6">
      <c r="A52" t="str">
        <f>A$3&amp;TEXT(COUNTA(A$4:A51)+1,0)</f>
        <v>23.1.17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23.2.</v>
      </c>
      <c r="B57" s="8" t="s">
        <v>24</v>
      </c>
      <c r="C57" s="9"/>
      <c r="D57" s="10"/>
      <c r="E57" s="11"/>
      <c r="F57" s="11"/>
    </row>
    <row r="58" spans="1:6">
      <c r="A58" t="str">
        <f>A57&amp;"1"</f>
        <v>23.2.1</v>
      </c>
      <c r="B58" t="s">
        <v>54</v>
      </c>
    </row>
    <row r="59" spans="1:6" ht="30">
      <c r="B59" s="15" t="s">
        <v>55</v>
      </c>
      <c r="C59" s="16" t="s">
        <v>10</v>
      </c>
    </row>
    <row r="60" spans="1:6">
      <c r="B60" s="15"/>
    </row>
    <row r="61" spans="1:6">
      <c r="A61" t="str">
        <f>A$57&amp;TEXT(COUNTA(A$58:A60)+1,0)</f>
        <v>23.2.2</v>
      </c>
      <c r="B61" t="s">
        <v>56</v>
      </c>
    </row>
    <row r="62" spans="1:6" ht="30">
      <c r="B62" s="15" t="s">
        <v>57</v>
      </c>
      <c r="C62" s="16" t="s">
        <v>10</v>
      </c>
    </row>
    <row r="63" spans="1:6">
      <c r="B63" s="15"/>
    </row>
    <row r="64" spans="1:6">
      <c r="A64" t="str">
        <f>A$57&amp;TEXT(COUNTA(A$58:A63)+1,0)</f>
        <v>23.2.3</v>
      </c>
      <c r="B64" t="s">
        <v>58</v>
      </c>
    </row>
    <row r="65" spans="1:3" ht="45">
      <c r="B65" s="15" t="s">
        <v>59</v>
      </c>
      <c r="C65" s="16" t="s">
        <v>10</v>
      </c>
    </row>
    <row r="67" spans="1:3">
      <c r="A67" t="str">
        <f>A$57&amp;TEXT(COUNTA(A$58:A66)+1,0)</f>
        <v>23.2.4</v>
      </c>
      <c r="B67" s="15" t="s">
        <v>60</v>
      </c>
    </row>
    <row r="68" spans="1:3" ht="45">
      <c r="B68" s="15" t="s">
        <v>61</v>
      </c>
      <c r="C68" s="16" t="s">
        <v>10</v>
      </c>
    </row>
    <row r="69" spans="1:3">
      <c r="B69" s="15"/>
    </row>
    <row r="70" spans="1:3">
      <c r="A70" t="str">
        <f>A$57&amp;TEXT(COUNTA(A$58:A69)+1,0)</f>
        <v>23.2.5</v>
      </c>
      <c r="B70" s="15" t="s">
        <v>65</v>
      </c>
    </row>
    <row r="71" spans="1:3" ht="30">
      <c r="B71" s="15" t="s">
        <v>66</v>
      </c>
      <c r="C71" s="16" t="s">
        <v>10</v>
      </c>
    </row>
    <row r="72" spans="1:3">
      <c r="B72" s="15"/>
    </row>
    <row r="73" spans="1:3">
      <c r="A73" t="str">
        <f>A$57&amp;TEXT(COUNTA(A$58:A72)+1,0)</f>
        <v>23.2.6</v>
      </c>
      <c r="B73" s="15" t="s">
        <v>67</v>
      </c>
    </row>
    <row r="74" spans="1:3">
      <c r="B74" s="15" t="s">
        <v>68</v>
      </c>
      <c r="C74" s="16" t="s">
        <v>10</v>
      </c>
    </row>
    <row r="76" spans="1:3">
      <c r="A76" t="str">
        <f>A$57&amp;TEXT(COUNTA(A$58:A75)+1,0)</f>
        <v>23.2.7</v>
      </c>
      <c r="B76" s="23" t="str">
        <f>'jedinicne cijene'!$B$79</f>
        <v>Spajanje rampi</v>
      </c>
    </row>
    <row r="77" spans="1:3">
      <c r="B77" s="23" t="str">
        <f>'jedinicne cijene'!$B$80</f>
        <v>Uvlačenje kabela i spajanje na upravljački modul rampe</v>
      </c>
      <c r="C77" s="16" t="s">
        <v>10</v>
      </c>
    </row>
    <row r="79" spans="1:3">
      <c r="A79" t="str">
        <f>A$57&amp;TEXT(COUNTA(A$58:A78)+1,0)</f>
        <v>23.2.8</v>
      </c>
      <c r="B79" s="15" t="s">
        <v>71</v>
      </c>
    </row>
    <row r="80" spans="1:3">
      <c r="B80" s="15" t="s">
        <v>72</v>
      </c>
      <c r="C80" s="16" t="s">
        <v>64</v>
      </c>
    </row>
    <row r="82" spans="1:6">
      <c r="A82" t="str">
        <f>A$57&amp;TEXT(COUNTA(A$58:A81)+1,0)</f>
        <v>23.2.9</v>
      </c>
      <c r="B82" s="15" t="s">
        <v>167</v>
      </c>
    </row>
    <row r="83" spans="1:6" ht="30">
      <c r="B83" s="15" t="s">
        <v>168</v>
      </c>
      <c r="C83" s="16" t="s">
        <v>10</v>
      </c>
    </row>
    <row r="84" spans="1:6">
      <c r="B84" s="15"/>
    </row>
    <row r="85" spans="1:6">
      <c r="A85" t="str">
        <f>A$57&amp;TEXT(COUNTA(A$58:A83)+1,0)</f>
        <v>23.2.10</v>
      </c>
      <c r="B85" s="15" t="s">
        <v>73</v>
      </c>
    </row>
    <row r="86" spans="1:6" ht="30">
      <c r="B86" s="15" t="s">
        <v>74</v>
      </c>
      <c r="C86" s="16" t="s">
        <v>10</v>
      </c>
    </row>
    <row r="88" spans="1:6">
      <c r="A88" t="str">
        <f>A$57&amp;TEXT(COUNTA(A$58:A87)+1,0)</f>
        <v>23.2.11</v>
      </c>
      <c r="B88" s="15" t="s">
        <v>75</v>
      </c>
    </row>
    <row r="89" spans="1:6" ht="30">
      <c r="B89" s="15" t="s">
        <v>76</v>
      </c>
      <c r="C89" s="16" t="s">
        <v>10</v>
      </c>
    </row>
    <row r="90" spans="1:6">
      <c r="A90" t="s">
        <v>208</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23.3.</v>
      </c>
      <c r="B95" s="8" t="s">
        <v>25</v>
      </c>
      <c r="C95" s="9"/>
      <c r="D95" s="10"/>
      <c r="E95" s="11"/>
      <c r="F95" s="11"/>
    </row>
    <row r="96" spans="1:6">
      <c r="A96" t="str">
        <f>A95&amp;"1"</f>
        <v>23.3.1</v>
      </c>
      <c r="B96" t="s">
        <v>27</v>
      </c>
    </row>
    <row r="97" spans="1:3" ht="90">
      <c r="B97" s="15" t="s">
        <v>28</v>
      </c>
      <c r="C97" s="16" t="s">
        <v>29</v>
      </c>
    </row>
    <row r="98" spans="1:3">
      <c r="B98" s="15"/>
    </row>
    <row r="99" spans="1:3">
      <c r="A99" t="str">
        <f>A$95&amp;TEXT(COUNTA(A$96:A98)+1,0)</f>
        <v>23.3.2</v>
      </c>
      <c r="B99" t="s">
        <v>30</v>
      </c>
    </row>
    <row r="100" spans="1:3" ht="60">
      <c r="B100" s="15" t="s">
        <v>31</v>
      </c>
      <c r="C100" s="16" t="s">
        <v>29</v>
      </c>
    </row>
    <row r="101" spans="1:3">
      <c r="B101" s="15"/>
    </row>
    <row r="102" spans="1:3">
      <c r="A102" t="str">
        <f>A$95&amp;TEXT(COUNTA(A$96:A101)+1,0)</f>
        <v>23.3.3</v>
      </c>
      <c r="B102" t="s">
        <v>35</v>
      </c>
    </row>
    <row r="103" spans="1:3" ht="75">
      <c r="B103" s="15" t="s">
        <v>36</v>
      </c>
      <c r="C103" s="16" t="s">
        <v>29</v>
      </c>
    </row>
    <row r="104" spans="1:3">
      <c r="B104" s="15"/>
    </row>
    <row r="105" spans="1:3">
      <c r="A105" t="str">
        <f>A$95&amp;TEXT(COUNTA(A$96:A104)+1,0)</f>
        <v>23.3.4</v>
      </c>
      <c r="B105" s="15" t="s">
        <v>37</v>
      </c>
    </row>
    <row r="106" spans="1:3" ht="60">
      <c r="B106" s="15" t="s">
        <v>38</v>
      </c>
      <c r="C106" s="16" t="s">
        <v>29</v>
      </c>
    </row>
    <row r="107" spans="1:3">
      <c r="B107" s="15"/>
    </row>
    <row r="108" spans="1:3">
      <c r="A108" t="str">
        <f>A$95&amp;TEXT(COUNTA(A$96:A107)+1,0)</f>
        <v>23.3.5</v>
      </c>
      <c r="B108" t="s">
        <v>32</v>
      </c>
    </row>
    <row r="109" spans="1:3" ht="30">
      <c r="B109" s="15" t="s">
        <v>33</v>
      </c>
      <c r="C109" s="16" t="s">
        <v>34</v>
      </c>
    </row>
    <row r="111" spans="1:3">
      <c r="A111" t="str">
        <f>A$95&amp;TEXT(COUNTA(A$96:A110)+1,0)</f>
        <v>23.3.6</v>
      </c>
      <c r="B111" t="s">
        <v>39</v>
      </c>
    </row>
    <row r="112" spans="1:3" ht="30">
      <c r="B112" s="15" t="s">
        <v>40</v>
      </c>
      <c r="C112" s="16" t="s">
        <v>34</v>
      </c>
    </row>
    <row r="114" spans="1:6">
      <c r="A114" t="str">
        <f>A$95&amp;TEXT(COUNTA(A$96:A113)+1,0)</f>
        <v>23.3.7</v>
      </c>
      <c r="B114" s="15" t="s">
        <v>41</v>
      </c>
    </row>
    <row r="115" spans="1:6" ht="30">
      <c r="B115" s="15" t="s">
        <v>42</v>
      </c>
      <c r="C115" s="16" t="s">
        <v>34</v>
      </c>
    </row>
    <row r="116" spans="1:6">
      <c r="B116" s="15"/>
    </row>
    <row r="117" spans="1:6">
      <c r="A117" t="str">
        <f>A$95&amp;TEXT(COUNTA(A$96:A116)+1,0)</f>
        <v>23.3.8</v>
      </c>
      <c r="B117" s="15" t="s">
        <v>43</v>
      </c>
    </row>
    <row r="118" spans="1:6" ht="19.5" customHeight="1">
      <c r="B118" s="15" t="s">
        <v>44</v>
      </c>
      <c r="C118" s="16" t="s">
        <v>29</v>
      </c>
    </row>
    <row r="120" spans="1:6">
      <c r="A120" t="str">
        <f>A$95&amp;TEXT(COUNTA(A$96:A119)+1,0)</f>
        <v>23.3.9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KOBILJAČA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9"/>
  <sheetViews>
    <sheetView view="pageBreakPreview" zoomScaleNormal="100" zoomScaleSheetLayoutView="100" workbookViewId="0">
      <selection activeCell="I22" sqref="I22"/>
    </sheetView>
  </sheetViews>
  <sheetFormatPr defaultRowHeight="15"/>
  <cols>
    <col min="2" max="2" width="55.28515625" customWidth="1"/>
    <col min="3" max="3" width="32.7109375" customWidth="1"/>
    <col min="4" max="4" width="21.42578125" customWidth="1"/>
    <col min="5" max="5" width="18.28515625" customWidth="1"/>
    <col min="6" max="6" width="21.5703125" customWidth="1"/>
  </cols>
  <sheetData>
    <row r="1" spans="1:6" ht="36">
      <c r="A1" s="12" t="s">
        <v>0</v>
      </c>
      <c r="B1" s="1" t="s">
        <v>79</v>
      </c>
      <c r="C1" s="2" t="s">
        <v>6</v>
      </c>
      <c r="D1" s="20" t="s">
        <v>24</v>
      </c>
      <c r="E1" s="20" t="s">
        <v>25</v>
      </c>
      <c r="F1" s="20" t="s">
        <v>80</v>
      </c>
    </row>
    <row r="2" spans="1:6">
      <c r="A2" s="14"/>
      <c r="B2" s="8" t="s">
        <v>150</v>
      </c>
      <c r="C2" s="9"/>
      <c r="D2" s="10"/>
      <c r="E2" s="11"/>
      <c r="F2" s="11"/>
    </row>
    <row r="3" spans="1:6">
      <c r="A3" s="13" t="str">
        <f>'1'!$A$2</f>
        <v>1.</v>
      </c>
      <c r="B3" s="13" t="str">
        <f>'1'!$B$2</f>
        <v>TUNEL MALA KAPELA - PRIVOZ ZAGREB</v>
      </c>
      <c r="C3" s="21">
        <f>'1'!$F$53</f>
        <v>0</v>
      </c>
      <c r="D3" s="21">
        <f>'1'!$F$91</f>
        <v>0</v>
      </c>
      <c r="E3" s="21">
        <f>'1'!$F$127</f>
        <v>0</v>
      </c>
      <c r="F3" s="21">
        <f>SUM(C3:E3)</f>
        <v>0</v>
      </c>
    </row>
    <row r="4" spans="1:6">
      <c r="A4" s="13" t="str">
        <f>'2'!$A$2</f>
        <v>2.</v>
      </c>
      <c r="B4" s="13" t="str">
        <f>'2'!$B$2</f>
        <v>TUNEL MALA KAPELA - PRIVOZ SPLIT</v>
      </c>
      <c r="C4" s="21">
        <f>'2'!$F$52</f>
        <v>0</v>
      </c>
      <c r="D4" s="21">
        <f>'2'!$F$90</f>
        <v>0</v>
      </c>
      <c r="E4" s="21">
        <f>'2'!$F$120</f>
        <v>0</v>
      </c>
      <c r="F4" s="21">
        <f>SUM(C4:E4)</f>
        <v>0</v>
      </c>
    </row>
    <row r="5" spans="1:6">
      <c r="A5" s="13" t="str">
        <f>'3'!$A$2</f>
        <v>3.</v>
      </c>
      <c r="B5" s="13" t="str">
        <f>'3'!$B$2</f>
        <v>TUNEL BRINJE - PRIVOZ ZAGREB</v>
      </c>
      <c r="C5" s="21">
        <f>'3'!$F$55</f>
        <v>0</v>
      </c>
      <c r="D5" s="21">
        <f>'3'!$F$93</f>
        <v>0</v>
      </c>
      <c r="E5" s="21">
        <f>'3'!$F$123</f>
        <v>0</v>
      </c>
      <c r="F5" s="21">
        <f t="shared" ref="F5:F27" si="0">SUM(C5:E5)</f>
        <v>0</v>
      </c>
    </row>
    <row r="6" spans="1:6">
      <c r="A6" s="13" t="str">
        <f>'4'!$A$2</f>
        <v>4.</v>
      </c>
      <c r="B6" s="13" t="str">
        <f>'4'!$B$2</f>
        <v>TUNEL BRINJE - PRIVOZ SPLIT</v>
      </c>
      <c r="C6" s="21">
        <f>'4'!$F$55</f>
        <v>0</v>
      </c>
      <c r="D6" s="21">
        <f>'4'!$F$93</f>
        <v>0</v>
      </c>
      <c r="E6" s="21">
        <f>'4'!$F$123</f>
        <v>0</v>
      </c>
      <c r="F6" s="21">
        <f t="shared" si="0"/>
        <v>0</v>
      </c>
    </row>
    <row r="7" spans="1:6">
      <c r="A7" s="13" t="str">
        <f>'5'!$A$2</f>
        <v>5.</v>
      </c>
      <c r="B7" s="13" t="str">
        <f>'5'!$B$2</f>
        <v>TUNEL GRIČ - PRIVOZ ZAGREB</v>
      </c>
      <c r="C7" s="21">
        <f>'5'!$F$55</f>
        <v>0</v>
      </c>
      <c r="D7" s="21">
        <f>'5'!$F$93</f>
        <v>0</v>
      </c>
      <c r="E7" s="21">
        <f>'5'!$F$123</f>
        <v>0</v>
      </c>
      <c r="F7" s="21">
        <f t="shared" si="0"/>
        <v>0</v>
      </c>
    </row>
    <row r="8" spans="1:6">
      <c r="A8" s="13" t="str">
        <f>'6'!$A$2</f>
        <v>6.</v>
      </c>
      <c r="B8" s="13" t="str">
        <f>'6'!$B$2</f>
        <v>TUNEL GRIČ - PRIVOZ SPLIT</v>
      </c>
      <c r="C8" s="21">
        <f>'6'!$F$55</f>
        <v>0</v>
      </c>
      <c r="D8" s="21">
        <f>'6'!$F$93</f>
        <v>0</v>
      </c>
      <c r="E8" s="21">
        <f>'6'!$F$123</f>
        <v>0</v>
      </c>
      <c r="F8" s="21">
        <f t="shared" si="0"/>
        <v>0</v>
      </c>
    </row>
    <row r="9" spans="1:6">
      <c r="A9" s="13" t="str">
        <f>'7'!$A$2</f>
        <v>7.</v>
      </c>
      <c r="B9" s="13" t="str">
        <f>'7'!$B$2</f>
        <v>TUNEL SVETI ROK - PRIVOZ ZAGREB</v>
      </c>
      <c r="C9" s="21">
        <f>'7'!$F$52</f>
        <v>0</v>
      </c>
      <c r="D9" s="21">
        <f>'7'!$F$90</f>
        <v>0</v>
      </c>
      <c r="E9" s="21">
        <f>'7'!$F$120</f>
        <v>0</v>
      </c>
      <c r="F9" s="21">
        <f t="shared" si="0"/>
        <v>0</v>
      </c>
    </row>
    <row r="10" spans="1:6">
      <c r="A10" s="13" t="str">
        <f>'8'!$A$2</f>
        <v>8.</v>
      </c>
      <c r="B10" s="13" t="str">
        <f>'8'!$B$2</f>
        <v>TUNEL SVETI ROK - PRIVOZ SPLIT</v>
      </c>
      <c r="C10" s="21">
        <f>'8'!$F$52</f>
        <v>0</v>
      </c>
      <c r="D10" s="21">
        <f>'8'!$F$90</f>
        <v>0</v>
      </c>
      <c r="E10" s="21">
        <f>'8'!$F$120</f>
        <v>0</v>
      </c>
      <c r="F10" s="21">
        <f t="shared" si="0"/>
        <v>0</v>
      </c>
    </row>
    <row r="11" spans="1:6">
      <c r="A11" s="13" t="str">
        <f>'9'!$A$2</f>
        <v>9.</v>
      </c>
      <c r="B11" s="13" t="str">
        <f>'9'!$B$2</f>
        <v>TUNEL LEDENIK - PRIVOZ ZAGREB</v>
      </c>
      <c r="C11" s="21">
        <f>'9'!$F$52</f>
        <v>0</v>
      </c>
      <c r="D11" s="21">
        <f>'9'!$F$90</f>
        <v>0</v>
      </c>
      <c r="E11" s="21">
        <f>'9'!$F$120</f>
        <v>0</v>
      </c>
      <c r="F11" s="21">
        <f t="shared" si="0"/>
        <v>0</v>
      </c>
    </row>
    <row r="12" spans="1:6">
      <c r="A12" s="13" t="str">
        <f>'10'!$A$2</f>
        <v>10.</v>
      </c>
      <c r="B12" s="13" t="str">
        <f>'10'!$B$2</f>
        <v>TUNEL LEDENIK - PRIVOZ SPLIT</v>
      </c>
      <c r="C12" s="21">
        <f>'10'!$F$52</f>
        <v>0</v>
      </c>
      <c r="D12" s="21">
        <f>'10'!$F$90</f>
        <v>0</v>
      </c>
      <c r="E12" s="21">
        <f>'10'!$F$120</f>
        <v>0</v>
      </c>
      <c r="F12" s="21">
        <f t="shared" si="0"/>
        <v>0</v>
      </c>
    </row>
    <row r="13" spans="1:6">
      <c r="A13" s="13" t="str">
        <f>'11'!$A$2</f>
        <v>11.</v>
      </c>
      <c r="B13" s="13" t="str">
        <f>'11'!$B$2</f>
        <v>TUNEL BRISTOVAC</v>
      </c>
      <c r="C13" s="21">
        <f>'11'!$F$55</f>
        <v>0</v>
      </c>
      <c r="D13" s="21">
        <f>'11'!$F$93</f>
        <v>0</v>
      </c>
      <c r="E13" s="21">
        <f>'11'!$F$123</f>
        <v>0</v>
      </c>
      <c r="F13" s="21">
        <f t="shared" si="0"/>
        <v>0</v>
      </c>
    </row>
    <row r="14" spans="1:6">
      <c r="A14" s="13" t="str">
        <f>'12'!$A$2</f>
        <v>12.</v>
      </c>
      <c r="B14" s="13" t="str">
        <f>'12'!$B$2</f>
        <v>TUNEL ČELINKA</v>
      </c>
      <c r="C14" s="21">
        <f>'12'!$F$55</f>
        <v>0</v>
      </c>
      <c r="D14" s="21">
        <f>'12'!$F$93</f>
        <v>0</v>
      </c>
      <c r="E14" s="21">
        <f>'12'!$F$123</f>
        <v>0</v>
      </c>
      <c r="F14" s="21">
        <f t="shared" si="0"/>
        <v>0</v>
      </c>
    </row>
    <row r="15" spans="1:6">
      <c r="A15" s="13" t="str">
        <f>'13'!$A$2</f>
        <v>13.</v>
      </c>
      <c r="B15" s="13" t="str">
        <f>'13'!$B$2</f>
        <v>TUNEL DUBRAVE - PRIVOZ ZAGREB</v>
      </c>
      <c r="C15" s="21">
        <f>'13'!$F$52</f>
        <v>0</v>
      </c>
      <c r="D15" s="21">
        <f>'13'!$F$90</f>
        <v>0</v>
      </c>
      <c r="E15" s="21">
        <f>'13'!$F$120</f>
        <v>0</v>
      </c>
      <c r="F15" s="21">
        <f t="shared" si="0"/>
        <v>0</v>
      </c>
    </row>
    <row r="16" spans="1:6">
      <c r="A16" s="13" t="str">
        <f>'14'!$A$2</f>
        <v>14.</v>
      </c>
      <c r="B16" s="13" t="str">
        <f>'14'!$B$2</f>
        <v>TUNEL DUBRAVE - PRIVOZ SPLIT</v>
      </c>
      <c r="C16" s="21">
        <f>'14'!$F$52</f>
        <v>0</v>
      </c>
      <c r="D16" s="21">
        <f>'14'!$F$90</f>
        <v>0</v>
      </c>
      <c r="E16" s="21">
        <f>'14'!$F$120</f>
        <v>0</v>
      </c>
      <c r="F16" s="21">
        <f t="shared" si="0"/>
        <v>0</v>
      </c>
    </row>
    <row r="17" spans="1:6">
      <c r="A17" s="13" t="str">
        <f>'15'!$A$2</f>
        <v>15.</v>
      </c>
      <c r="B17" s="13" t="str">
        <f>'15'!$B$2</f>
        <v>TUNEL KONJSKO - PRIVOZ ZAGREB</v>
      </c>
      <c r="C17" s="21">
        <f>'15'!$F$52</f>
        <v>0</v>
      </c>
      <c r="D17" s="21">
        <f>'15'!$F$90</f>
        <v>0</v>
      </c>
      <c r="E17" s="21">
        <f>'15'!$F$120</f>
        <v>0</v>
      </c>
      <c r="F17" s="21">
        <f t="shared" si="0"/>
        <v>0</v>
      </c>
    </row>
    <row r="18" spans="1:6">
      <c r="A18" s="13" t="str">
        <f>'16'!$A$2</f>
        <v>16.</v>
      </c>
      <c r="B18" s="13" t="str">
        <f>'16'!$B$2</f>
        <v>TUNEL KONJSKO - PRIVOZ SPLIT</v>
      </c>
      <c r="C18" s="21">
        <f>'16'!$F$52</f>
        <v>0</v>
      </c>
      <c r="D18" s="21">
        <f>'16'!$F$90</f>
        <v>0</v>
      </c>
      <c r="E18" s="21">
        <f>'16'!$F$120</f>
        <v>0</v>
      </c>
      <c r="F18" s="21">
        <f t="shared" si="0"/>
        <v>0</v>
      </c>
    </row>
    <row r="19" spans="1:6">
      <c r="A19" s="13" t="str">
        <f>'17'!$A$2</f>
        <v>17.</v>
      </c>
      <c r="B19" s="13" t="str">
        <f>'17'!$B$2</f>
        <v>TUNEL ZARANAČ</v>
      </c>
      <c r="C19" s="21">
        <f>'17'!$F$52</f>
        <v>0</v>
      </c>
      <c r="D19" s="21">
        <f>'17'!$F$90</f>
        <v>0</v>
      </c>
      <c r="E19" s="21">
        <f>'17'!$F$120</f>
        <v>0</v>
      </c>
      <c r="F19" s="21">
        <f t="shared" si="0"/>
        <v>0</v>
      </c>
    </row>
    <row r="20" spans="1:6">
      <c r="A20" s="13" t="str">
        <f>'18'!$A$2</f>
        <v>18.</v>
      </c>
      <c r="B20" s="13" t="str">
        <f>'18'!$B$2</f>
        <v>TUNEL STRAŽINA</v>
      </c>
      <c r="C20" s="21">
        <f>'18'!$F$55</f>
        <v>0</v>
      </c>
      <c r="D20" s="21">
        <f>'18'!$F$93</f>
        <v>0</v>
      </c>
      <c r="E20" s="21">
        <f>'18'!$F$123</f>
        <v>0</v>
      </c>
      <c r="F20" s="21">
        <f t="shared" si="0"/>
        <v>0</v>
      </c>
    </row>
    <row r="21" spans="1:6">
      <c r="A21" s="13" t="str">
        <f>'19'!$A$2</f>
        <v>19.</v>
      </c>
      <c r="B21" s="13" t="str">
        <f>'19'!$B$2</f>
        <v>TUNEL ŠUBIR - PRIVOZ ZAGREB</v>
      </c>
      <c r="C21" s="21">
        <f>'19'!$F$55</f>
        <v>0</v>
      </c>
      <c r="D21" s="21">
        <f>'19'!$F$93</f>
        <v>0</v>
      </c>
      <c r="E21" s="21">
        <f>'19'!$F$123</f>
        <v>0</v>
      </c>
      <c r="F21" s="21">
        <f t="shared" si="0"/>
        <v>0</v>
      </c>
    </row>
    <row r="22" spans="1:6">
      <c r="A22" s="13" t="str">
        <f>'20'!$A$2</f>
        <v>20.</v>
      </c>
      <c r="B22" s="13" t="str">
        <f>'20'!$B$2</f>
        <v>TUNEL ŠUBIR - PRIVOZ PLOČE</v>
      </c>
      <c r="C22" s="21">
        <f>'20'!$F$55</f>
        <v>0</v>
      </c>
      <c r="D22" s="21">
        <f>'20'!$F$93</f>
        <v>0</v>
      </c>
      <c r="E22" s="21">
        <f>'20'!$F$123</f>
        <v>0</v>
      </c>
      <c r="F22" s="21">
        <f t="shared" si="0"/>
        <v>0</v>
      </c>
    </row>
    <row r="23" spans="1:6">
      <c r="A23" s="13" t="str">
        <f>'21'!$A$2</f>
        <v>21.</v>
      </c>
      <c r="B23" s="13" t="str">
        <f>'21'!$B$2</f>
        <v>TUNEL MALI PROLOG - PRIVOZ PLOČE</v>
      </c>
      <c r="C23" s="21">
        <f>'21'!$F$58</f>
        <v>0</v>
      </c>
      <c r="D23" s="21">
        <f>'21'!$F$97</f>
        <v>0</v>
      </c>
      <c r="E23" s="21">
        <f>'21'!$F$127</f>
        <v>0</v>
      </c>
      <c r="F23" s="21">
        <f t="shared" si="0"/>
        <v>0</v>
      </c>
    </row>
    <row r="24" spans="1:6">
      <c r="A24" s="13" t="str">
        <f>'22'!$A$2</f>
        <v>22.</v>
      </c>
      <c r="B24" s="13" t="str">
        <f>'22'!$B$2</f>
        <v>TUNEL MALI PROLOG - PRIVOZ ZAGREB</v>
      </c>
      <c r="C24" s="21">
        <f>'22'!$F$55</f>
        <v>0</v>
      </c>
      <c r="D24" s="21">
        <f>'22'!$F$93</f>
        <v>0</v>
      </c>
      <c r="E24" s="21">
        <f>'22'!$F$123</f>
        <v>0</v>
      </c>
      <c r="F24" s="21">
        <f t="shared" si="0"/>
        <v>0</v>
      </c>
    </row>
    <row r="25" spans="1:6">
      <c r="A25" s="13" t="str">
        <f>'23'!$A$2</f>
        <v>23.</v>
      </c>
      <c r="B25" s="13" t="str">
        <f>'23'!$B$2</f>
        <v>TUNEL KOBILJAČA</v>
      </c>
      <c r="C25" s="21">
        <f>'23'!$F$55</f>
        <v>0</v>
      </c>
      <c r="D25" s="21">
        <f>'23'!$F$93</f>
        <v>0</v>
      </c>
      <c r="E25" s="21">
        <f>'23'!$F$123</f>
        <v>0</v>
      </c>
      <c r="F25" s="21">
        <f t="shared" si="0"/>
        <v>0</v>
      </c>
    </row>
    <row r="26" spans="1:6">
      <c r="A26" s="13" t="str">
        <f>'24'!$A$2</f>
        <v>24.</v>
      </c>
      <c r="B26" s="13" t="str">
        <f>'24'!$B$2</f>
        <v>TUNEL HRASTOVEC</v>
      </c>
      <c r="C26" s="21">
        <f>'24'!$F$55</f>
        <v>0</v>
      </c>
      <c r="D26" s="21">
        <f>'24'!$F$93</f>
        <v>0</v>
      </c>
      <c r="E26" s="21">
        <f>'24'!$F$123</f>
        <v>0</v>
      </c>
      <c r="F26" s="21">
        <f t="shared" si="0"/>
        <v>0</v>
      </c>
    </row>
    <row r="27" spans="1:6">
      <c r="A27" s="13" t="str">
        <f>'25'!$A$2</f>
        <v>25.</v>
      </c>
      <c r="B27" s="13" t="str">
        <f>'25'!$B$2</f>
        <v>TUNEL VRTLINOVEC</v>
      </c>
      <c r="C27" s="21">
        <f>'25'!$F$55</f>
        <v>0</v>
      </c>
      <c r="D27" s="21">
        <f>'25'!$F$93</f>
        <v>0</v>
      </c>
      <c r="E27" s="21">
        <f>'25'!$F$123</f>
        <v>0</v>
      </c>
      <c r="F27" s="21">
        <f t="shared" si="0"/>
        <v>0</v>
      </c>
    </row>
    <row r="28" spans="1:6">
      <c r="A28" s="8"/>
      <c r="B28" s="8" t="str">
        <f>B2&amp;" UKUPNO:"</f>
        <v>RADOVI TRASA UKUPNO:</v>
      </c>
      <c r="C28" s="22">
        <f>SUM(C3:C27)</f>
        <v>0</v>
      </c>
      <c r="D28" s="22">
        <f>SUM(D3:D27)</f>
        <v>0</v>
      </c>
      <c r="E28" s="22">
        <f>SUM(E3:E27)</f>
        <v>0</v>
      </c>
      <c r="F28" s="22">
        <f>SUM(F3:F27)</f>
        <v>0</v>
      </c>
    </row>
    <row r="29" spans="1:6">
      <c r="A29" s="13"/>
      <c r="B29" s="13"/>
      <c r="C29" s="21"/>
      <c r="D29" s="21"/>
      <c r="E29" s="21"/>
      <c r="F29" s="13"/>
    </row>
    <row r="30" spans="1:6">
      <c r="A30" s="12" t="s">
        <v>0</v>
      </c>
      <c r="B30" s="1" t="s">
        <v>79</v>
      </c>
      <c r="C30" s="2" t="s">
        <v>137</v>
      </c>
      <c r="D30" s="20" t="s">
        <v>140</v>
      </c>
      <c r="E30" s="20"/>
      <c r="F30" s="20" t="s">
        <v>80</v>
      </c>
    </row>
    <row r="31" spans="1:6">
      <c r="A31" s="14"/>
      <c r="B31" s="8" t="s">
        <v>151</v>
      </c>
      <c r="C31" s="9"/>
      <c r="D31" s="10"/>
      <c r="E31" s="11"/>
      <c r="F31" s="11"/>
    </row>
    <row r="32" spans="1:6">
      <c r="A32" s="13" t="str">
        <f>'RCNUP-T-TMK'!A2</f>
        <v>C1.</v>
      </c>
      <c r="B32" s="13" t="str">
        <f>'RCNUP-T-TMK'!B2</f>
        <v>CNUP-T MALA KAPELA</v>
      </c>
      <c r="C32" s="21">
        <f>'RCNUP-T-TMK'!F7</f>
        <v>0</v>
      </c>
      <c r="D32" s="21">
        <f>'RCNUP-T-TMK'!F18</f>
        <v>0</v>
      </c>
      <c r="E32" s="13"/>
      <c r="F32" s="21">
        <f>SUM(C32:E32)</f>
        <v>0</v>
      </c>
    </row>
    <row r="33" spans="1:6">
      <c r="A33" s="13" t="str">
        <f>'RCNUP-T- BRINJE'!A2</f>
        <v>C2.</v>
      </c>
      <c r="B33" s="13" t="str">
        <f>'RCNUP-T- BRINJE'!B2</f>
        <v>RCNUP-T BRINJE</v>
      </c>
      <c r="C33" s="21">
        <f>'RCNUP-T- BRINJE'!F7</f>
        <v>0</v>
      </c>
      <c r="D33" s="21">
        <f>'RCNUP-T- BRINJE'!F17</f>
        <v>0</v>
      </c>
      <c r="E33" s="13"/>
      <c r="F33" s="21">
        <f t="shared" ref="F33:F36" si="1">SUM(C33:E33)</f>
        <v>0</v>
      </c>
    </row>
    <row r="34" spans="1:6">
      <c r="A34" s="13" t="str">
        <f>'RCNUP-T- TSR'!A2</f>
        <v>C3.</v>
      </c>
      <c r="B34" s="13" t="str">
        <f>'RCNUP-T- TSR'!B2</f>
        <v>RCNUP-T SVETI ROK</v>
      </c>
      <c r="C34" s="21">
        <f>'RCNUP-T- TSR'!F7</f>
        <v>0</v>
      </c>
      <c r="D34" s="21">
        <f>'RCNUP-T- TSR'!F17</f>
        <v>0</v>
      </c>
      <c r="E34" s="13"/>
      <c r="F34" s="21">
        <f t="shared" si="1"/>
        <v>0</v>
      </c>
    </row>
    <row r="35" spans="1:6">
      <c r="A35" s="13" t="str">
        <f>'RCNUP-T- ZAGVOZD'!A2</f>
        <v>C3.</v>
      </c>
      <c r="B35" s="13" t="str">
        <f>'RCNUP-T- ZAGVOZD'!B2</f>
        <v>RCNUP-T ZAGVOZD</v>
      </c>
      <c r="C35" s="21">
        <f>'RCNUP-T- ZAGVOZD'!F7</f>
        <v>0</v>
      </c>
      <c r="D35" s="21">
        <f>'RCNUP-T- ZAGVOZD'!F17</f>
        <v>0</v>
      </c>
      <c r="E35" s="13"/>
      <c r="F35" s="21">
        <f t="shared" si="1"/>
        <v>0</v>
      </c>
    </row>
    <row r="36" spans="1:6">
      <c r="A36" s="13" t="str">
        <f>'RCNUP IR'!A2</f>
        <v>C3.</v>
      </c>
      <c r="B36" s="13" t="str">
        <f>'RCNUP IR'!B2</f>
        <v>RCNUP IVANJA REKA</v>
      </c>
      <c r="C36" s="21">
        <f>'RCNUP IR'!F7</f>
        <v>0</v>
      </c>
      <c r="D36" s="21">
        <f>'RCNUP IR'!F17</f>
        <v>0</v>
      </c>
      <c r="E36" s="13"/>
      <c r="F36" s="21">
        <f t="shared" si="1"/>
        <v>0</v>
      </c>
    </row>
    <row r="37" spans="1:6">
      <c r="A37" s="8"/>
      <c r="B37" s="8" t="str">
        <f>B31&amp;" UKUPNO:"</f>
        <v>RADOVI CNUP UKUPNO:</v>
      </c>
      <c r="C37" s="22">
        <f>SUM(C32:C36)</f>
        <v>0</v>
      </c>
      <c r="D37" s="22">
        <f>SUM(D32:D36)</f>
        <v>0</v>
      </c>
      <c r="E37" s="22"/>
      <c r="F37" s="22">
        <f>SUM(F32:F36)</f>
        <v>0</v>
      </c>
    </row>
    <row r="38" spans="1:6">
      <c r="A38" s="13"/>
      <c r="B38" s="13"/>
      <c r="C38" s="21"/>
      <c r="D38" s="21"/>
      <c r="E38" s="21"/>
      <c r="F38" s="13"/>
    </row>
    <row r="39" spans="1:6" ht="36">
      <c r="A39" s="14"/>
      <c r="B39" s="8" t="s">
        <v>152</v>
      </c>
      <c r="C39" s="9"/>
      <c r="D39" s="10"/>
      <c r="E39" s="11"/>
      <c r="F39" s="11">
        <f>F28+F37</f>
        <v>0</v>
      </c>
    </row>
  </sheetData>
  <pageMargins left="0.98425196850393704" right="0.39370078740157483" top="0.39370078740157483" bottom="0.39370078740157483" header="0" footer="0"/>
  <pageSetup paperSize="9" scale="8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20"/>
  <sheetViews>
    <sheetView view="pageBreakPreview" zoomScaleNormal="85" zoomScaleSheetLayoutView="100"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147</v>
      </c>
      <c r="B2" s="4" t="s">
        <v>148</v>
      </c>
      <c r="C2" s="5"/>
      <c r="D2" s="6"/>
      <c r="E2" s="7"/>
      <c r="F2" s="7"/>
    </row>
    <row r="3" spans="1:6">
      <c r="A3" s="14" t="str">
        <f>A2&amp;"1."</f>
        <v>C3.1.</v>
      </c>
      <c r="B3" s="8" t="s">
        <v>137</v>
      </c>
      <c r="C3" s="9"/>
      <c r="D3" s="10"/>
      <c r="E3" s="11"/>
      <c r="F3" s="11"/>
    </row>
    <row r="4" spans="1:6">
      <c r="A4" t="str">
        <f>A3&amp;"1"</f>
        <v>C3.1.1</v>
      </c>
      <c r="B4" s="15" t="s">
        <v>138</v>
      </c>
    </row>
    <row r="5" spans="1:6" ht="75">
      <c r="B5" s="15" t="s">
        <v>222</v>
      </c>
      <c r="C5" s="16" t="s">
        <v>10</v>
      </c>
    </row>
    <row r="6" spans="1:6">
      <c r="B6" s="15"/>
    </row>
    <row r="7" spans="1:6">
      <c r="A7" s="14"/>
      <c r="B7" s="8" t="str">
        <f>B3&amp;" UKUPNO:"</f>
        <v>OPREMA UKUPNO:</v>
      </c>
      <c r="C7" s="9"/>
      <c r="D7" s="10"/>
      <c r="E7" s="11"/>
      <c r="F7" s="11"/>
    </row>
    <row r="9" spans="1:6">
      <c r="A9" s="14" t="str">
        <f>A2&amp;"2."</f>
        <v>C3.2.</v>
      </c>
      <c r="B9" s="8" t="s">
        <v>140</v>
      </c>
      <c r="C9" s="9"/>
      <c r="D9" s="10"/>
      <c r="E9" s="11"/>
      <c r="F9" s="11"/>
    </row>
    <row r="10" spans="1:6">
      <c r="A10" t="str">
        <f>A9&amp;"1"</f>
        <v>C3.2.1</v>
      </c>
      <c r="B10" t="s">
        <v>171</v>
      </c>
    </row>
    <row r="11" spans="1:6" ht="195">
      <c r="B11" s="29" t="s">
        <v>221</v>
      </c>
      <c r="C11" s="16" t="s">
        <v>141</v>
      </c>
    </row>
    <row r="12" spans="1:6">
      <c r="B12" s="15"/>
    </row>
    <row r="13" spans="1:6">
      <c r="A13" t="str">
        <f>A$9&amp;TEXT(COUNTA(A$10:A12)+1,0)</f>
        <v>C3.2.2</v>
      </c>
      <c r="B13" t="s">
        <v>173</v>
      </c>
    </row>
    <row r="14" spans="1:6" ht="45">
      <c r="B14" s="15" t="s">
        <v>191</v>
      </c>
      <c r="C14" s="16" t="s">
        <v>141</v>
      </c>
    </row>
    <row r="15" spans="1:6">
      <c r="A15" t="s">
        <v>219</v>
      </c>
      <c r="B15" s="15" t="s">
        <v>193</v>
      </c>
      <c r="C15" s="16" t="s">
        <v>141</v>
      </c>
    </row>
    <row r="16" spans="1:6">
      <c r="B16" s="15"/>
    </row>
    <row r="17" spans="1:6">
      <c r="A17" s="14"/>
      <c r="B17" s="8" t="str">
        <f>B9&amp;" UKUPNO:"</f>
        <v>RADOVI UKUPNO:</v>
      </c>
      <c r="C17" s="9"/>
      <c r="D17" s="10"/>
      <c r="E17" s="11"/>
      <c r="F17" s="11"/>
    </row>
    <row r="20" spans="1:6">
      <c r="A20" s="13"/>
      <c r="B20" s="4" t="str">
        <f>B2&amp;" SVEUKUPNO:"</f>
        <v>RCNUP-T ZAGVOZD SVEUKUPNO:</v>
      </c>
      <c r="C20" s="5"/>
      <c r="D20" s="6"/>
      <c r="E20" s="7"/>
      <c r="F20" s="7"/>
    </row>
  </sheetData>
  <pageMargins left="0.98425196850393704" right="0.39370078740157483" top="0.39370078740157483" bottom="0.39370078740157483" header="0" footer="0"/>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F11" sqref="F1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123</v>
      </c>
      <c r="B2" s="4" t="s">
        <v>124</v>
      </c>
      <c r="C2" s="5"/>
      <c r="D2" s="6"/>
      <c r="E2" s="7"/>
      <c r="F2" s="7"/>
    </row>
    <row r="3" spans="1:6">
      <c r="A3" s="14" t="str">
        <f>A2&amp;"1."</f>
        <v>24.1.</v>
      </c>
      <c r="B3" s="8" t="s">
        <v>6</v>
      </c>
      <c r="C3" s="9"/>
      <c r="D3" s="10"/>
      <c r="E3" s="11"/>
      <c r="F3" s="11"/>
    </row>
    <row r="4" spans="1:6">
      <c r="A4" t="str">
        <f>A3&amp;"1"</f>
        <v>24.1.1</v>
      </c>
      <c r="B4" t="s">
        <v>8</v>
      </c>
    </row>
    <row r="5" spans="1:6" ht="150">
      <c r="B5" s="15" t="s">
        <v>176</v>
      </c>
      <c r="C5" s="16" t="s">
        <v>10</v>
      </c>
    </row>
    <row r="6" spans="1:6">
      <c r="B6" s="15"/>
    </row>
    <row r="7" spans="1:6">
      <c r="A7" t="str">
        <f>A$3&amp;TEXT(COUNTA(A$4:A6)+1,0)</f>
        <v>24.1.2</v>
      </c>
      <c r="B7" t="s">
        <v>11</v>
      </c>
    </row>
    <row r="8" spans="1:6" ht="165">
      <c r="B8" s="15" t="s">
        <v>12</v>
      </c>
      <c r="C8" s="16" t="s">
        <v>10</v>
      </c>
    </row>
    <row r="9" spans="1:6">
      <c r="B9" s="15"/>
    </row>
    <row r="10" spans="1:6">
      <c r="A10" t="str">
        <f>A$3&amp;TEXT(COUNTA(A$4:A9)+1,0)</f>
        <v>24.1.3</v>
      </c>
      <c r="B10" t="s">
        <v>13</v>
      </c>
    </row>
    <row r="11" spans="1:6" ht="165">
      <c r="B11" s="15" t="s">
        <v>14</v>
      </c>
      <c r="C11" s="16" t="s">
        <v>10</v>
      </c>
    </row>
    <row r="13" spans="1:6">
      <c r="A13" t="str">
        <f>A$3&amp;TEXT(COUNTA(A$4:A12)+1,0)</f>
        <v>24.1.4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24.1.5</v>
      </c>
      <c r="B16" s="15" t="s">
        <v>15</v>
      </c>
    </row>
    <row r="17" spans="1:3" ht="155.25" customHeight="1">
      <c r="B17" s="15" t="s">
        <v>16</v>
      </c>
      <c r="C17" s="16" t="s">
        <v>10</v>
      </c>
    </row>
    <row r="18" spans="1:3">
      <c r="B18" s="15"/>
    </row>
    <row r="19" spans="1:3">
      <c r="A19" t="str">
        <f>A$3&amp;TEXT(COUNTA(A$4:A18)+1,0)</f>
        <v>24.1.6</v>
      </c>
      <c r="B19" s="15" t="s">
        <v>46</v>
      </c>
    </row>
    <row r="20" spans="1:3" ht="124.5" customHeight="1">
      <c r="B20" s="15" t="s">
        <v>47</v>
      </c>
      <c r="C20" s="16" t="s">
        <v>10</v>
      </c>
    </row>
    <row r="22" spans="1:3">
      <c r="A22" t="str">
        <f>A$3&amp;TEXT(COUNTA(A$4:A21)+1,0)</f>
        <v>24.1.7</v>
      </c>
      <c r="B22" s="15" t="s">
        <v>17</v>
      </c>
    </row>
    <row r="23" spans="1:3" ht="45">
      <c r="B23" s="15" t="s">
        <v>18</v>
      </c>
      <c r="C23" s="16" t="s">
        <v>10</v>
      </c>
    </row>
    <row r="25" spans="1:3">
      <c r="A25" t="str">
        <f>A$3&amp;TEXT(COUNTA(A$4:A24)+1,0)</f>
        <v>24.1.8</v>
      </c>
      <c r="B25" s="15" t="s">
        <v>19</v>
      </c>
    </row>
    <row r="26" spans="1:3" ht="60">
      <c r="B26" s="15" t="s">
        <v>20</v>
      </c>
      <c r="C26" s="16" t="s">
        <v>10</v>
      </c>
    </row>
    <row r="28" spans="1:3">
      <c r="A28" t="str">
        <f>A$3&amp;TEXT(COUNTA(A$4:A27)+1,0)</f>
        <v>24.1.9</v>
      </c>
      <c r="B28" s="15" t="s">
        <v>21</v>
      </c>
    </row>
    <row r="29" spans="1:3" ht="30">
      <c r="B29" s="15" t="s">
        <v>22</v>
      </c>
      <c r="C29" s="16" t="s">
        <v>64</v>
      </c>
    </row>
    <row r="31" spans="1:3">
      <c r="A31" t="str">
        <f>A$3&amp;TEXT(COUNTA(A$4:A30)+1,0)</f>
        <v>24.1.10</v>
      </c>
      <c r="B31" s="15" t="s">
        <v>62</v>
      </c>
    </row>
    <row r="32" spans="1:3" ht="30">
      <c r="B32" s="15" t="s">
        <v>63</v>
      </c>
      <c r="C32" s="16" t="s">
        <v>64</v>
      </c>
    </row>
    <row r="34" spans="1:3">
      <c r="A34" t="str">
        <f>A$3&amp;TEXT(COUNTA(A$4:A33)+1,0)</f>
        <v>24.1.11</v>
      </c>
      <c r="B34" s="15" t="s">
        <v>155</v>
      </c>
    </row>
    <row r="35" spans="1:3" ht="30">
      <c r="B35" s="15" t="s">
        <v>156</v>
      </c>
      <c r="C35" s="16" t="s">
        <v>64</v>
      </c>
    </row>
    <row r="37" spans="1:3">
      <c r="A37" t="str">
        <f>A$3&amp;TEXT(COUNTA(A$4:A36)+1,0)</f>
        <v>24.1.12</v>
      </c>
      <c r="B37" s="15" t="s">
        <v>135</v>
      </c>
    </row>
    <row r="38" spans="1:3" ht="30">
      <c r="B38" s="15" t="s">
        <v>136</v>
      </c>
      <c r="C38" s="16" t="s">
        <v>64</v>
      </c>
    </row>
    <row r="40" spans="1:3">
      <c r="A40" t="str">
        <f>A$3&amp;TEXT(COUNTA(A$4:A39)+1,0)</f>
        <v>24.1.13</v>
      </c>
      <c r="B40" s="15" t="s">
        <v>69</v>
      </c>
    </row>
    <row r="41" spans="1:3">
      <c r="B41" s="15" t="s">
        <v>70</v>
      </c>
      <c r="C41" s="16" t="s">
        <v>64</v>
      </c>
    </row>
    <row r="43" spans="1:3">
      <c r="A43" t="str">
        <f>A$3&amp;TEXT(COUNTA(A$4:A42)+1,0)</f>
        <v>24.1.14</v>
      </c>
      <c r="B43" s="15" t="s">
        <v>45</v>
      </c>
    </row>
    <row r="44" spans="1:3" ht="180">
      <c r="B44" s="15" t="s">
        <v>53</v>
      </c>
      <c r="C44" s="16" t="s">
        <v>10</v>
      </c>
    </row>
    <row r="46" spans="1:3">
      <c r="A46" t="str">
        <f>A$3&amp;TEXT(COUNTA(A$4:A45)+1,0)</f>
        <v>24.1.15</v>
      </c>
      <c r="B46" s="15" t="s">
        <v>51</v>
      </c>
    </row>
    <row r="47" spans="1:3" ht="30">
      <c r="B47" s="15" t="s">
        <v>52</v>
      </c>
      <c r="C47" s="16" t="s">
        <v>10</v>
      </c>
    </row>
    <row r="49" spans="1:6">
      <c r="A49" t="str">
        <f>A$3&amp;TEXT(COUNTA(A$4:A48)+1,0)</f>
        <v>24.1.16</v>
      </c>
      <c r="B49" s="15" t="s">
        <v>48</v>
      </c>
    </row>
    <row r="50" spans="1:6" ht="165">
      <c r="B50" s="15" t="s">
        <v>23</v>
      </c>
      <c r="C50" s="16" t="s">
        <v>10</v>
      </c>
    </row>
    <row r="52" spans="1:6">
      <c r="A52" t="str">
        <f>A$3&amp;TEXT(COUNTA(A$4:A51)+1,0)</f>
        <v>24.1.17</v>
      </c>
      <c r="B52" s="15" t="s">
        <v>165</v>
      </c>
    </row>
    <row r="53" spans="1:6" ht="150">
      <c r="B53" s="15" t="s">
        <v>166</v>
      </c>
      <c r="C53" s="16" t="s">
        <v>10</v>
      </c>
    </row>
    <row r="55" spans="1:6">
      <c r="A55" s="14"/>
      <c r="B55" s="8" t="str">
        <f>B3&amp;" UKUPNO:"</f>
        <v>OPREMA VIDEO SUSTAVA I KOMUNIKACIJSKA OPREMA UKUPNO:</v>
      </c>
      <c r="C55" s="9"/>
      <c r="D55" s="10"/>
      <c r="E55" s="11"/>
      <c r="F55" s="11"/>
    </row>
    <row r="57" spans="1:6">
      <c r="A57" s="14" t="str">
        <f>A2&amp;"2."</f>
        <v>24.2.</v>
      </c>
      <c r="B57" s="8" t="s">
        <v>24</v>
      </c>
      <c r="C57" s="9"/>
      <c r="D57" s="10"/>
      <c r="E57" s="11"/>
      <c r="F57" s="11"/>
    </row>
    <row r="58" spans="1:6">
      <c r="A58" t="str">
        <f>A57&amp;"1"</f>
        <v>24.2.1</v>
      </c>
      <c r="B58" t="s">
        <v>54</v>
      </c>
    </row>
    <row r="59" spans="1:6" ht="30">
      <c r="B59" s="15" t="s">
        <v>55</v>
      </c>
      <c r="C59" s="16" t="s">
        <v>10</v>
      </c>
    </row>
    <row r="60" spans="1:6">
      <c r="B60" s="15"/>
    </row>
    <row r="61" spans="1:6">
      <c r="A61" t="str">
        <f>A$57&amp;TEXT(COUNTA(A$58:A60)+1,0)</f>
        <v>24.2.2</v>
      </c>
      <c r="B61" t="s">
        <v>56</v>
      </c>
    </row>
    <row r="62" spans="1:6" ht="30">
      <c r="B62" s="15" t="s">
        <v>57</v>
      </c>
      <c r="C62" s="16" t="s">
        <v>10</v>
      </c>
    </row>
    <row r="63" spans="1:6">
      <c r="B63" s="15"/>
    </row>
    <row r="64" spans="1:6">
      <c r="A64" t="str">
        <f>A$57&amp;TEXT(COUNTA(A$58:A63)+1,0)</f>
        <v>24.2.3</v>
      </c>
      <c r="B64" t="s">
        <v>58</v>
      </c>
    </row>
    <row r="65" spans="1:3" ht="45">
      <c r="B65" s="15" t="s">
        <v>59</v>
      </c>
      <c r="C65" s="16" t="s">
        <v>10</v>
      </c>
    </row>
    <row r="67" spans="1:3">
      <c r="A67" t="str">
        <f>A$57&amp;TEXT(COUNTA(A$58:A66)+1,0)</f>
        <v>24.2.4</v>
      </c>
      <c r="B67" s="15" t="s">
        <v>60</v>
      </c>
    </row>
    <row r="68" spans="1:3" ht="45">
      <c r="B68" s="15" t="s">
        <v>61</v>
      </c>
      <c r="C68" s="16" t="s">
        <v>10</v>
      </c>
    </row>
    <row r="69" spans="1:3">
      <c r="B69" s="15"/>
    </row>
    <row r="70" spans="1:3">
      <c r="A70" t="str">
        <f>A$57&amp;TEXT(COUNTA(A$58:A69)+1,0)</f>
        <v>24.2.5</v>
      </c>
      <c r="B70" s="15" t="s">
        <v>65</v>
      </c>
    </row>
    <row r="71" spans="1:3" ht="30">
      <c r="B71" s="15" t="s">
        <v>66</v>
      </c>
      <c r="C71" s="16" t="s">
        <v>10</v>
      </c>
    </row>
    <row r="72" spans="1:3">
      <c r="B72" s="15"/>
    </row>
    <row r="73" spans="1:3">
      <c r="A73" t="str">
        <f>A$57&amp;TEXT(COUNTA(A$58:A72)+1,0)</f>
        <v>24.2.6</v>
      </c>
      <c r="B73" s="15" t="s">
        <v>67</v>
      </c>
    </row>
    <row r="74" spans="1:3">
      <c r="B74" s="15" t="s">
        <v>68</v>
      </c>
      <c r="C74" s="16" t="s">
        <v>10</v>
      </c>
    </row>
    <row r="76" spans="1:3">
      <c r="A76" t="str">
        <f>A$57&amp;TEXT(COUNTA(A$58:A75)+1,0)</f>
        <v>24.2.7</v>
      </c>
      <c r="B76" s="23" t="str">
        <f>'jedinicne cijene'!$B$79</f>
        <v>Spajanje rampi</v>
      </c>
    </row>
    <row r="77" spans="1:3">
      <c r="B77" s="23" t="str">
        <f>'jedinicne cijene'!$B$80</f>
        <v>Uvlačenje kabela i spajanje na upravljački modul rampe</v>
      </c>
      <c r="C77" s="16" t="s">
        <v>10</v>
      </c>
    </row>
    <row r="79" spans="1:3">
      <c r="A79" t="str">
        <f>A$57&amp;TEXT(COUNTA(A$58:A78)+1,0)</f>
        <v>24.2.8</v>
      </c>
      <c r="B79" s="15" t="s">
        <v>71</v>
      </c>
    </row>
    <row r="80" spans="1:3">
      <c r="B80" s="15" t="s">
        <v>72</v>
      </c>
      <c r="C80" s="16" t="s">
        <v>64</v>
      </c>
    </row>
    <row r="82" spans="1:6">
      <c r="A82" t="str">
        <f>A$57&amp;TEXT(COUNTA(A$58:A81)+1,0)</f>
        <v>24.2.9</v>
      </c>
      <c r="B82" s="15" t="s">
        <v>169</v>
      </c>
    </row>
    <row r="83" spans="1:6" ht="30">
      <c r="B83" s="15" t="s">
        <v>170</v>
      </c>
      <c r="C83" s="16" t="s">
        <v>10</v>
      </c>
    </row>
    <row r="85" spans="1:6">
      <c r="A85" t="str">
        <f>A$57&amp;TEXT(COUNTA(A$58:A84)+1,0)</f>
        <v>24.2.10</v>
      </c>
      <c r="B85" s="15" t="s">
        <v>73</v>
      </c>
    </row>
    <row r="86" spans="1:6" ht="30">
      <c r="B86" s="15" t="s">
        <v>74</v>
      </c>
      <c r="C86" s="16" t="s">
        <v>10</v>
      </c>
    </row>
    <row r="88" spans="1:6">
      <c r="A88" t="str">
        <f>A$57&amp;TEXT(COUNTA(A$58:A87)+1,0)</f>
        <v>24.2.11</v>
      </c>
      <c r="B88" s="15" t="s">
        <v>75</v>
      </c>
    </row>
    <row r="89" spans="1:6" ht="30">
      <c r="B89" s="15" t="s">
        <v>76</v>
      </c>
      <c r="C89" s="16" t="s">
        <v>10</v>
      </c>
    </row>
    <row r="90" spans="1:6">
      <c r="A90" t="s">
        <v>225</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24.3.</v>
      </c>
      <c r="B95" s="8" t="s">
        <v>25</v>
      </c>
      <c r="C95" s="9"/>
      <c r="D95" s="10"/>
      <c r="E95" s="11"/>
      <c r="F95" s="11"/>
    </row>
    <row r="96" spans="1:6">
      <c r="A96" t="str">
        <f>A95&amp;"1"</f>
        <v>24.3.1</v>
      </c>
      <c r="B96" t="s">
        <v>27</v>
      </c>
    </row>
    <row r="97" spans="1:3" ht="90">
      <c r="B97" s="15" t="s">
        <v>28</v>
      </c>
      <c r="C97" s="16" t="s">
        <v>29</v>
      </c>
    </row>
    <row r="98" spans="1:3">
      <c r="B98" s="15"/>
    </row>
    <row r="99" spans="1:3">
      <c r="A99" t="str">
        <f>A$95&amp;TEXT(COUNTA(A$96:A98)+1,0)</f>
        <v>24.3.2</v>
      </c>
      <c r="B99" t="s">
        <v>30</v>
      </c>
    </row>
    <row r="100" spans="1:3" ht="60">
      <c r="B100" s="15" t="s">
        <v>31</v>
      </c>
      <c r="C100" s="16" t="s">
        <v>29</v>
      </c>
    </row>
    <row r="101" spans="1:3">
      <c r="B101" s="15"/>
    </row>
    <row r="102" spans="1:3">
      <c r="A102" t="str">
        <f>A$95&amp;TEXT(COUNTA(A$96:A101)+1,0)</f>
        <v>24.3.3</v>
      </c>
      <c r="B102" t="s">
        <v>35</v>
      </c>
    </row>
    <row r="103" spans="1:3" ht="75">
      <c r="B103" s="15" t="s">
        <v>36</v>
      </c>
      <c r="C103" s="16" t="s">
        <v>29</v>
      </c>
    </row>
    <row r="104" spans="1:3">
      <c r="B104" s="15"/>
    </row>
    <row r="105" spans="1:3">
      <c r="A105" t="str">
        <f>A$95&amp;TEXT(COUNTA(A$96:A104)+1,0)</f>
        <v>24.3.4</v>
      </c>
      <c r="B105" s="15" t="s">
        <v>37</v>
      </c>
    </row>
    <row r="106" spans="1:3" ht="60">
      <c r="B106" s="15" t="s">
        <v>38</v>
      </c>
      <c r="C106" s="16" t="s">
        <v>29</v>
      </c>
    </row>
    <row r="107" spans="1:3">
      <c r="B107" s="15"/>
    </row>
    <row r="108" spans="1:3">
      <c r="A108" t="str">
        <f>A$95&amp;TEXT(COUNTA(A$96:A107)+1,0)</f>
        <v>24.3.5</v>
      </c>
      <c r="B108" t="s">
        <v>32</v>
      </c>
    </row>
    <row r="109" spans="1:3" ht="30">
      <c r="B109" s="15" t="s">
        <v>33</v>
      </c>
      <c r="C109" s="16" t="s">
        <v>34</v>
      </c>
    </row>
    <row r="111" spans="1:3">
      <c r="A111" t="str">
        <f>A$95&amp;TEXT(COUNTA(A$96:A110)+1,0)</f>
        <v>24.3.6</v>
      </c>
      <c r="B111" t="s">
        <v>39</v>
      </c>
    </row>
    <row r="112" spans="1:3" ht="30">
      <c r="B112" s="15" t="s">
        <v>40</v>
      </c>
      <c r="C112" s="16" t="s">
        <v>34</v>
      </c>
    </row>
    <row r="114" spans="1:6">
      <c r="A114" t="str">
        <f>A$95&amp;TEXT(COUNTA(A$96:A113)+1,0)</f>
        <v>24.3.7</v>
      </c>
      <c r="B114" s="15" t="s">
        <v>41</v>
      </c>
    </row>
    <row r="115" spans="1:6" ht="30">
      <c r="B115" s="15" t="s">
        <v>42</v>
      </c>
      <c r="C115" s="16" t="s">
        <v>34</v>
      </c>
    </row>
    <row r="116" spans="1:6">
      <c r="B116" s="15"/>
    </row>
    <row r="117" spans="1:6">
      <c r="A117" t="str">
        <f>A$95&amp;TEXT(COUNTA(A$96:A116)+1,0)</f>
        <v>24.3.8</v>
      </c>
      <c r="B117" s="15" t="s">
        <v>43</v>
      </c>
    </row>
    <row r="118" spans="1:6" ht="19.5" customHeight="1">
      <c r="B118" s="15" t="s">
        <v>44</v>
      </c>
      <c r="C118" s="16" t="s">
        <v>29</v>
      </c>
    </row>
    <row r="120" spans="1:6">
      <c r="A120" t="str">
        <f>A$95&amp;TEXT(COUNTA(A$96:A119)+1,0)</f>
        <v>24.3.9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HRASTOVEC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125</v>
      </c>
      <c r="B2" s="4" t="s">
        <v>126</v>
      </c>
      <c r="C2" s="5"/>
      <c r="D2" s="6"/>
      <c r="E2" s="7"/>
      <c r="F2" s="7"/>
    </row>
    <row r="3" spans="1:6">
      <c r="A3" s="14" t="str">
        <f>A2&amp;"1."</f>
        <v>25.1.</v>
      </c>
      <c r="B3" s="8" t="s">
        <v>6</v>
      </c>
      <c r="C3" s="9"/>
      <c r="D3" s="10"/>
      <c r="E3" s="11"/>
      <c r="F3" s="11"/>
    </row>
    <row r="4" spans="1:6">
      <c r="A4" t="str">
        <f>A3&amp;"1"</f>
        <v>25.1.1</v>
      </c>
      <c r="B4" t="s">
        <v>8</v>
      </c>
    </row>
    <row r="5" spans="1:6" ht="150">
      <c r="B5" s="15" t="s">
        <v>176</v>
      </c>
      <c r="C5" s="16" t="s">
        <v>10</v>
      </c>
    </row>
    <row r="6" spans="1:6">
      <c r="B6" s="15"/>
    </row>
    <row r="7" spans="1:6">
      <c r="A7" t="str">
        <f>A$3&amp;TEXT(COUNTA(A$4:A6)+1,0)</f>
        <v>25.1.2</v>
      </c>
      <c r="B7" t="s">
        <v>11</v>
      </c>
    </row>
    <row r="8" spans="1:6" ht="165">
      <c r="B8" s="15" t="s">
        <v>12</v>
      </c>
      <c r="C8" s="16" t="s">
        <v>10</v>
      </c>
    </row>
    <row r="9" spans="1:6">
      <c r="B9" s="15"/>
    </row>
    <row r="10" spans="1:6">
      <c r="A10" t="str">
        <f>A$3&amp;TEXT(COUNTA(A$4:A9)+1,0)</f>
        <v>25.1.3</v>
      </c>
      <c r="B10" t="s">
        <v>13</v>
      </c>
    </row>
    <row r="11" spans="1:6" ht="165">
      <c r="B11" s="15" t="s">
        <v>14</v>
      </c>
      <c r="C11" s="16" t="s">
        <v>10</v>
      </c>
    </row>
    <row r="13" spans="1:6">
      <c r="A13" t="str">
        <f>A$3&amp;TEXT(COUNTA(A$4:A12)+1,0)</f>
        <v>25.1.4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25.1.5</v>
      </c>
      <c r="B16" s="15" t="s">
        <v>15</v>
      </c>
    </row>
    <row r="17" spans="1:3" ht="155.25" customHeight="1">
      <c r="B17" s="15" t="s">
        <v>16</v>
      </c>
      <c r="C17" s="16" t="s">
        <v>10</v>
      </c>
    </row>
    <row r="18" spans="1:3">
      <c r="B18" s="15"/>
    </row>
    <row r="19" spans="1:3">
      <c r="A19" t="str">
        <f>A$3&amp;TEXT(COUNTA(A$4:A18)+1,0)</f>
        <v>25.1.6</v>
      </c>
      <c r="B19" s="15" t="s">
        <v>46</v>
      </c>
    </row>
    <row r="20" spans="1:3" ht="124.5" customHeight="1">
      <c r="B20" s="15" t="s">
        <v>47</v>
      </c>
      <c r="C20" s="16" t="s">
        <v>10</v>
      </c>
    </row>
    <row r="22" spans="1:3">
      <c r="A22" t="str">
        <f>A$3&amp;TEXT(COUNTA(A$4:A21)+1,0)</f>
        <v>25.1.7</v>
      </c>
      <c r="B22" s="15" t="s">
        <v>17</v>
      </c>
    </row>
    <row r="23" spans="1:3" ht="45">
      <c r="B23" s="15" t="s">
        <v>18</v>
      </c>
      <c r="C23" s="16" t="s">
        <v>10</v>
      </c>
    </row>
    <row r="25" spans="1:3">
      <c r="A25" t="str">
        <f>A$3&amp;TEXT(COUNTA(A$4:A24)+1,0)</f>
        <v>25.1.8</v>
      </c>
      <c r="B25" s="15" t="s">
        <v>19</v>
      </c>
    </row>
    <row r="26" spans="1:3" ht="60">
      <c r="B26" s="15" t="s">
        <v>20</v>
      </c>
      <c r="C26" s="16" t="s">
        <v>10</v>
      </c>
    </row>
    <row r="28" spans="1:3">
      <c r="A28" t="str">
        <f>A$3&amp;TEXT(COUNTA(A$4:A27)+1,0)</f>
        <v>25.1.9</v>
      </c>
      <c r="B28" s="15" t="s">
        <v>21</v>
      </c>
    </row>
    <row r="29" spans="1:3" ht="30">
      <c r="B29" s="15" t="s">
        <v>22</v>
      </c>
      <c r="C29" s="16" t="s">
        <v>64</v>
      </c>
    </row>
    <row r="31" spans="1:3">
      <c r="A31" t="str">
        <f>A$3&amp;TEXT(COUNTA(A$4:A30)+1,0)</f>
        <v>25.1.10</v>
      </c>
      <c r="B31" s="15" t="s">
        <v>62</v>
      </c>
    </row>
    <row r="32" spans="1:3" ht="30">
      <c r="B32" s="15" t="s">
        <v>63</v>
      </c>
      <c r="C32" s="16" t="s">
        <v>64</v>
      </c>
    </row>
    <row r="34" spans="1:3">
      <c r="A34" t="str">
        <f>A$3&amp;TEXT(COUNTA(A$4:A33)+1,0)</f>
        <v>25.1.11</v>
      </c>
      <c r="B34" s="15" t="s">
        <v>155</v>
      </c>
    </row>
    <row r="35" spans="1:3" ht="30">
      <c r="B35" s="15" t="s">
        <v>156</v>
      </c>
      <c r="C35" s="16" t="s">
        <v>64</v>
      </c>
    </row>
    <row r="37" spans="1:3">
      <c r="A37" t="str">
        <f>A$3&amp;TEXT(COUNTA(A$4:A36)+1,0)</f>
        <v>25.1.12</v>
      </c>
      <c r="B37" s="15" t="s">
        <v>135</v>
      </c>
    </row>
    <row r="38" spans="1:3" ht="30">
      <c r="B38" s="15" t="s">
        <v>136</v>
      </c>
      <c r="C38" s="16" t="s">
        <v>64</v>
      </c>
    </row>
    <row r="40" spans="1:3">
      <c r="A40" t="str">
        <f>A$3&amp;TEXT(COUNTA(A$4:A39)+1,0)</f>
        <v>25.1.13</v>
      </c>
      <c r="B40" s="15" t="s">
        <v>69</v>
      </c>
    </row>
    <row r="41" spans="1:3">
      <c r="B41" s="15" t="s">
        <v>70</v>
      </c>
      <c r="C41" s="16" t="s">
        <v>64</v>
      </c>
    </row>
    <row r="43" spans="1:3">
      <c r="A43" t="str">
        <f>A$3&amp;TEXT(COUNTA(A$4:A42)+1,0)</f>
        <v>25.1.14</v>
      </c>
      <c r="B43" s="15" t="s">
        <v>45</v>
      </c>
    </row>
    <row r="44" spans="1:3" ht="180">
      <c r="B44" s="15" t="s">
        <v>53</v>
      </c>
      <c r="C44" s="16" t="s">
        <v>10</v>
      </c>
    </row>
    <row r="46" spans="1:3">
      <c r="A46" t="str">
        <f>A$3&amp;TEXT(COUNTA(A$4:A45)+1,0)</f>
        <v>25.1.15</v>
      </c>
      <c r="B46" s="15" t="s">
        <v>51</v>
      </c>
    </row>
    <row r="47" spans="1:3" ht="30">
      <c r="B47" s="15" t="s">
        <v>52</v>
      </c>
      <c r="C47" s="16" t="s">
        <v>10</v>
      </c>
    </row>
    <row r="49" spans="1:6">
      <c r="A49" t="str">
        <f>A$3&amp;TEXT(COUNTA(A$4:A48)+1,0)</f>
        <v>25.1.16</v>
      </c>
      <c r="B49" s="15" t="s">
        <v>48</v>
      </c>
    </row>
    <row r="50" spans="1:6" ht="165">
      <c r="B50" s="15" t="s">
        <v>23</v>
      </c>
      <c r="C50" s="16" t="s">
        <v>10</v>
      </c>
    </row>
    <row r="52" spans="1:6">
      <c r="A52" t="str">
        <f>A$3&amp;TEXT(COUNTA(A$4:A51)+1,0)</f>
        <v>25.1.17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25.2.</v>
      </c>
      <c r="B57" s="8" t="s">
        <v>24</v>
      </c>
      <c r="C57" s="9"/>
      <c r="D57" s="10"/>
      <c r="E57" s="11"/>
      <c r="F57" s="11"/>
    </row>
    <row r="58" spans="1:6">
      <c r="A58" t="str">
        <f>A57&amp;"1"</f>
        <v>25.2.1</v>
      </c>
      <c r="B58" t="s">
        <v>54</v>
      </c>
    </row>
    <row r="59" spans="1:6" ht="30">
      <c r="B59" s="15" t="s">
        <v>55</v>
      </c>
      <c r="C59" s="16" t="s">
        <v>10</v>
      </c>
    </row>
    <row r="60" spans="1:6">
      <c r="B60" s="15"/>
    </row>
    <row r="61" spans="1:6">
      <c r="A61" t="str">
        <f>A$57&amp;TEXT(COUNTA(A$58:A60)+1,0)</f>
        <v>25.2.2</v>
      </c>
      <c r="B61" t="s">
        <v>56</v>
      </c>
    </row>
    <row r="62" spans="1:6" ht="30">
      <c r="B62" s="15" t="s">
        <v>57</v>
      </c>
      <c r="C62" s="16" t="s">
        <v>10</v>
      </c>
    </row>
    <row r="63" spans="1:6">
      <c r="B63" s="15"/>
    </row>
    <row r="64" spans="1:6">
      <c r="A64" t="str">
        <f>A$57&amp;TEXT(COUNTA(A$58:A63)+1,0)</f>
        <v>25.2.3</v>
      </c>
      <c r="B64" t="s">
        <v>58</v>
      </c>
    </row>
    <row r="65" spans="1:3" ht="45">
      <c r="B65" s="15" t="s">
        <v>59</v>
      </c>
      <c r="C65" s="16" t="s">
        <v>10</v>
      </c>
    </row>
    <row r="67" spans="1:3">
      <c r="A67" t="str">
        <f>A$57&amp;TEXT(COUNTA(A$58:A66)+1,0)</f>
        <v>25.2.4</v>
      </c>
      <c r="B67" s="15" t="s">
        <v>60</v>
      </c>
    </row>
    <row r="68" spans="1:3" ht="45">
      <c r="B68" s="15" t="s">
        <v>61</v>
      </c>
      <c r="C68" s="16" t="s">
        <v>10</v>
      </c>
    </row>
    <row r="69" spans="1:3">
      <c r="B69" s="15"/>
    </row>
    <row r="70" spans="1:3">
      <c r="A70" t="str">
        <f>A$57&amp;TEXT(COUNTA(A$58:A69)+1,0)</f>
        <v>25.2.5</v>
      </c>
      <c r="B70" s="15" t="s">
        <v>65</v>
      </c>
    </row>
    <row r="71" spans="1:3" ht="30">
      <c r="B71" s="15" t="s">
        <v>66</v>
      </c>
      <c r="C71" s="16" t="s">
        <v>10</v>
      </c>
    </row>
    <row r="72" spans="1:3">
      <c r="B72" s="15"/>
    </row>
    <row r="73" spans="1:3">
      <c r="A73" t="str">
        <f>A$57&amp;TEXT(COUNTA(A$58:A72)+1,0)</f>
        <v>25.2.6</v>
      </c>
      <c r="B73" s="15" t="s">
        <v>67</v>
      </c>
    </row>
    <row r="74" spans="1:3">
      <c r="B74" s="15" t="s">
        <v>68</v>
      </c>
      <c r="C74" s="16" t="s">
        <v>10</v>
      </c>
    </row>
    <row r="76" spans="1:3">
      <c r="A76" t="str">
        <f>A$57&amp;TEXT(COUNTA(A$58:A75)+1,0)</f>
        <v>25.2.7</v>
      </c>
      <c r="B76" s="23" t="str">
        <f>'jedinicne cijene'!$B$79</f>
        <v>Spajanje rampi</v>
      </c>
    </row>
    <row r="77" spans="1:3">
      <c r="B77" s="23" t="str">
        <f>'jedinicne cijene'!$B$80</f>
        <v>Uvlačenje kabela i spajanje na upravljački modul rampe</v>
      </c>
      <c r="C77" s="16" t="s">
        <v>10</v>
      </c>
    </row>
    <row r="79" spans="1:3">
      <c r="A79" t="str">
        <f>A$57&amp;TEXT(COUNTA(A$58:A78)+1,0)</f>
        <v>25.2.8</v>
      </c>
      <c r="B79" s="15" t="s">
        <v>71</v>
      </c>
    </row>
    <row r="80" spans="1:3">
      <c r="B80" s="15" t="s">
        <v>72</v>
      </c>
      <c r="C80" s="16" t="s">
        <v>64</v>
      </c>
    </row>
    <row r="82" spans="1:6">
      <c r="A82" t="str">
        <f>A$57&amp;TEXT(COUNTA(A$58:A81)+1,0)</f>
        <v>25.2.9</v>
      </c>
      <c r="B82" s="15" t="s">
        <v>167</v>
      </c>
    </row>
    <row r="83" spans="1:6" ht="30">
      <c r="B83" s="15" t="s">
        <v>168</v>
      </c>
      <c r="C83" s="16" t="s">
        <v>10</v>
      </c>
    </row>
    <row r="84" spans="1:6">
      <c r="B84" s="15"/>
    </row>
    <row r="85" spans="1:6">
      <c r="A85" t="str">
        <f>A$57&amp;TEXT(COUNTA(A$58:A84)+1,0)</f>
        <v>25.2.10</v>
      </c>
      <c r="B85" s="15" t="s">
        <v>73</v>
      </c>
    </row>
    <row r="86" spans="1:6" ht="30">
      <c r="B86" s="15" t="s">
        <v>74</v>
      </c>
      <c r="C86" s="16" t="s">
        <v>10</v>
      </c>
    </row>
    <row r="88" spans="1:6">
      <c r="A88" t="str">
        <f>A$57&amp;TEXT(COUNTA(A$58:A87)+1,0)</f>
        <v>25.2.11</v>
      </c>
      <c r="B88" s="15" t="s">
        <v>75</v>
      </c>
    </row>
    <row r="89" spans="1:6" ht="30">
      <c r="B89" s="15" t="s">
        <v>76</v>
      </c>
      <c r="C89" s="16" t="s">
        <v>10</v>
      </c>
    </row>
    <row r="90" spans="1:6">
      <c r="A90" t="s">
        <v>224</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25.3.</v>
      </c>
      <c r="B95" s="8" t="s">
        <v>25</v>
      </c>
      <c r="C95" s="9"/>
      <c r="D95" s="10"/>
      <c r="E95" s="11"/>
      <c r="F95" s="11"/>
    </row>
    <row r="96" spans="1:6">
      <c r="A96" t="str">
        <f>A95&amp;"1"</f>
        <v>25.3.1</v>
      </c>
      <c r="B96" t="s">
        <v>27</v>
      </c>
    </row>
    <row r="97" spans="1:3" ht="90">
      <c r="B97" s="15" t="s">
        <v>28</v>
      </c>
      <c r="C97" s="16" t="s">
        <v>29</v>
      </c>
    </row>
    <row r="98" spans="1:3">
      <c r="B98" s="15"/>
    </row>
    <row r="99" spans="1:3">
      <c r="A99" t="str">
        <f>A$95&amp;TEXT(COUNTA(A$96:A98)+1,0)</f>
        <v>25.3.2</v>
      </c>
      <c r="B99" t="s">
        <v>30</v>
      </c>
    </row>
    <row r="100" spans="1:3" ht="60">
      <c r="B100" s="15" t="s">
        <v>31</v>
      </c>
      <c r="C100" s="16" t="s">
        <v>29</v>
      </c>
    </row>
    <row r="101" spans="1:3">
      <c r="B101" s="15"/>
    </row>
    <row r="102" spans="1:3">
      <c r="A102" t="str">
        <f>A$95&amp;TEXT(COUNTA(A$96:A101)+1,0)</f>
        <v>25.3.3</v>
      </c>
      <c r="B102" t="s">
        <v>35</v>
      </c>
    </row>
    <row r="103" spans="1:3" ht="75">
      <c r="B103" s="15" t="s">
        <v>36</v>
      </c>
      <c r="C103" s="16" t="s">
        <v>29</v>
      </c>
    </row>
    <row r="104" spans="1:3">
      <c r="B104" s="15"/>
    </row>
    <row r="105" spans="1:3">
      <c r="A105" t="str">
        <f>A$95&amp;TEXT(COUNTA(A$96:A104)+1,0)</f>
        <v>25.3.4</v>
      </c>
      <c r="B105" s="15" t="s">
        <v>37</v>
      </c>
    </row>
    <row r="106" spans="1:3" ht="60">
      <c r="B106" s="15" t="s">
        <v>38</v>
      </c>
      <c r="C106" s="16" t="s">
        <v>29</v>
      </c>
    </row>
    <row r="107" spans="1:3">
      <c r="B107" s="15"/>
    </row>
    <row r="108" spans="1:3">
      <c r="A108" t="str">
        <f>A$95&amp;TEXT(COUNTA(A$96:A107)+1,0)</f>
        <v>25.3.5</v>
      </c>
      <c r="B108" t="s">
        <v>32</v>
      </c>
    </row>
    <row r="109" spans="1:3" ht="30">
      <c r="B109" s="15" t="s">
        <v>33</v>
      </c>
      <c r="C109" s="16" t="s">
        <v>34</v>
      </c>
    </row>
    <row r="111" spans="1:3">
      <c r="A111" t="str">
        <f>A$95&amp;TEXT(COUNTA(A$96:A110)+1,0)</f>
        <v>25.3.6</v>
      </c>
      <c r="B111" t="s">
        <v>39</v>
      </c>
    </row>
    <row r="112" spans="1:3" ht="30">
      <c r="B112" s="15" t="s">
        <v>40</v>
      </c>
      <c r="C112" s="16" t="s">
        <v>34</v>
      </c>
    </row>
    <row r="114" spans="1:6">
      <c r="A114" t="str">
        <f>A$95&amp;TEXT(COUNTA(A$96:A113)+1,0)</f>
        <v>25.3.7</v>
      </c>
      <c r="B114" s="15" t="s">
        <v>41</v>
      </c>
    </row>
    <row r="115" spans="1:6" ht="30">
      <c r="B115" s="15" t="s">
        <v>42</v>
      </c>
      <c r="C115" s="16" t="s">
        <v>34</v>
      </c>
    </row>
    <row r="116" spans="1:6">
      <c r="B116" s="15"/>
    </row>
    <row r="117" spans="1:6">
      <c r="A117" t="str">
        <f>A$95&amp;TEXT(COUNTA(A$96:A116)+1,0)</f>
        <v>25.3.8</v>
      </c>
      <c r="B117" s="15" t="s">
        <v>43</v>
      </c>
    </row>
    <row r="118" spans="1:6" ht="19.5" customHeight="1">
      <c r="B118" s="15" t="s">
        <v>44</v>
      </c>
      <c r="C118" s="16" t="s">
        <v>29</v>
      </c>
    </row>
    <row r="120" spans="1:6">
      <c r="A120" t="str">
        <f>A$95&amp;TEXT(COUNTA(A$96:A119)+1,0)</f>
        <v>25.3.9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VRTLINOVEC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20"/>
  <sheetViews>
    <sheetView view="pageBreakPreview" zoomScaleNormal="85" zoomScaleSheetLayoutView="100" workbookViewId="0">
      <pane xSplit="6" ySplit="2" topLeftCell="G6"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147</v>
      </c>
      <c r="B2" s="4" t="s">
        <v>149</v>
      </c>
      <c r="C2" s="5"/>
      <c r="D2" s="6"/>
      <c r="E2" s="7"/>
      <c r="F2" s="7"/>
    </row>
    <row r="3" spans="1:6">
      <c r="A3" s="14" t="str">
        <f>A2&amp;"1."</f>
        <v>C3.1.</v>
      </c>
      <c r="B3" s="8" t="s">
        <v>137</v>
      </c>
      <c r="C3" s="9"/>
      <c r="D3" s="10"/>
      <c r="E3" s="11"/>
      <c r="F3" s="11"/>
    </row>
    <row r="4" spans="1:6">
      <c r="A4" t="str">
        <f>A3&amp;"1"</f>
        <v>C3.1.1</v>
      </c>
      <c r="B4" s="15" t="s">
        <v>138</v>
      </c>
    </row>
    <row r="5" spans="1:6" ht="75">
      <c r="B5" s="15" t="s">
        <v>222</v>
      </c>
      <c r="C5" s="16" t="s">
        <v>10</v>
      </c>
    </row>
    <row r="6" spans="1:6">
      <c r="B6" s="15"/>
    </row>
    <row r="7" spans="1:6">
      <c r="A7" s="14"/>
      <c r="B7" s="8" t="str">
        <f>B3&amp;" UKUPNO:"</f>
        <v>OPREMA UKUPNO:</v>
      </c>
      <c r="C7" s="9"/>
      <c r="D7" s="10"/>
      <c r="E7" s="11"/>
      <c r="F7" s="11"/>
    </row>
    <row r="9" spans="1:6">
      <c r="A9" s="14" t="str">
        <f>A2&amp;"2."</f>
        <v>C3.2.</v>
      </c>
      <c r="B9" s="8" t="s">
        <v>140</v>
      </c>
      <c r="C9" s="9"/>
      <c r="D9" s="10"/>
      <c r="E9" s="11"/>
      <c r="F9" s="11"/>
    </row>
    <row r="10" spans="1:6">
      <c r="A10" t="str">
        <f>A9&amp;"1"</f>
        <v>C3.2.1</v>
      </c>
      <c r="B10" t="s">
        <v>171</v>
      </c>
    </row>
    <row r="11" spans="1:6" ht="195">
      <c r="B11" s="29" t="s">
        <v>221</v>
      </c>
      <c r="C11" s="16" t="s">
        <v>141</v>
      </c>
    </row>
    <row r="12" spans="1:6">
      <c r="B12" s="15"/>
    </row>
    <row r="13" spans="1:6">
      <c r="A13" t="str">
        <f>A$9&amp;TEXT(COUNTA(A$10:A12)+1,0)</f>
        <v>C3.2.2</v>
      </c>
      <c r="B13" t="s">
        <v>173</v>
      </c>
    </row>
    <row r="14" spans="1:6" ht="45">
      <c r="B14" s="15" t="s">
        <v>191</v>
      </c>
      <c r="C14" s="16" t="s">
        <v>141</v>
      </c>
    </row>
    <row r="15" spans="1:6">
      <c r="A15" t="s">
        <v>219</v>
      </c>
      <c r="B15" s="15" t="s">
        <v>193</v>
      </c>
      <c r="C15" s="16" t="s">
        <v>141</v>
      </c>
    </row>
    <row r="16" spans="1:6">
      <c r="B16" s="15"/>
    </row>
    <row r="17" spans="1:6">
      <c r="A17" s="14"/>
      <c r="B17" s="8" t="str">
        <f>B9&amp;" UKUPNO:"</f>
        <v>RADOVI UKUPNO:</v>
      </c>
      <c r="C17" s="9"/>
      <c r="D17" s="10"/>
      <c r="E17" s="11"/>
      <c r="F17" s="11"/>
    </row>
    <row r="20" spans="1:6">
      <c r="A20" s="13"/>
      <c r="B20" s="4" t="str">
        <f>B2&amp;" SVEUKUPNO:"</f>
        <v>RCNUP IVANJA REKA SVEUKUPNO:</v>
      </c>
      <c r="C20" s="5"/>
      <c r="D20" s="6"/>
      <c r="E20" s="7"/>
      <c r="F20" s="7"/>
    </row>
  </sheetData>
  <pageMargins left="0.98425196850393704" right="0.39370078740157483" top="0.39370078740157483" bottom="0.39370078740157483" header="0" footer="0"/>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29"/>
  <sheetViews>
    <sheetView view="pageBreakPreview" zoomScale="85" zoomScaleNormal="85"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7</v>
      </c>
      <c r="B2" s="4" t="s">
        <v>26</v>
      </c>
      <c r="C2" s="5"/>
      <c r="D2" s="6"/>
      <c r="E2" s="7"/>
      <c r="F2" s="7"/>
    </row>
    <row r="3" spans="1:6">
      <c r="A3" s="14" t="str">
        <f>A2&amp;"1."</f>
        <v>1.1.</v>
      </c>
      <c r="B3" s="8" t="s">
        <v>6</v>
      </c>
      <c r="C3" s="9"/>
      <c r="D3" s="10"/>
      <c r="E3" s="11"/>
      <c r="F3" s="11"/>
    </row>
    <row r="4" spans="1:6">
      <c r="A4" t="str">
        <f>A3&amp;"1"</f>
        <v>1.1.1</v>
      </c>
      <c r="B4" t="s">
        <v>127</v>
      </c>
    </row>
    <row r="5" spans="1:6" ht="150">
      <c r="B5" s="15" t="s">
        <v>176</v>
      </c>
      <c r="C5" s="16" t="s">
        <v>10</v>
      </c>
    </row>
    <row r="6" spans="1:6">
      <c r="B6" s="15"/>
    </row>
    <row r="7" spans="1:6">
      <c r="B7" s="15"/>
    </row>
    <row r="8" spans="1:6">
      <c r="A8" t="str">
        <f>A$3&amp;TEXT(COUNTA(A$4:A7)+1,0)</f>
        <v>1.1.2</v>
      </c>
      <c r="B8" t="s">
        <v>11</v>
      </c>
    </row>
    <row r="9" spans="1:6" ht="165">
      <c r="B9" s="15" t="s">
        <v>12</v>
      </c>
      <c r="C9" s="16" t="s">
        <v>10</v>
      </c>
    </row>
    <row r="10" spans="1:6">
      <c r="B10" s="15"/>
    </row>
    <row r="11" spans="1:6">
      <c r="A11" t="str">
        <f>A$3&amp;TEXT(COUNTA(A$4:A10)+1,0)</f>
        <v>1.1.3</v>
      </c>
      <c r="B11" t="s">
        <v>13</v>
      </c>
    </row>
    <row r="12" spans="1:6" ht="154.5" customHeight="1">
      <c r="B12" s="15" t="s">
        <v>14</v>
      </c>
      <c r="C12" s="16" t="s">
        <v>10</v>
      </c>
    </row>
    <row r="14" spans="1:6">
      <c r="A14" t="str">
        <f>A$3&amp;TEXT(COUNTA(A$4:A13)+1,0)</f>
        <v>1.1.4</v>
      </c>
      <c r="B14" s="23" t="str">
        <f>'jedinicne cijene'!$B$13</f>
        <v xml:space="preserve">Ethernet pretvornik medija 100BaseT(X)/100BaseFx  </v>
      </c>
    </row>
    <row r="15" spans="1:6" ht="225">
      <c r="B15"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5" s="16" t="s">
        <v>10</v>
      </c>
    </row>
    <row r="16" spans="1:6">
      <c r="B16" s="15"/>
    </row>
    <row r="17" spans="1:4">
      <c r="A17" t="str">
        <f>A$3&amp;TEXT(COUNTA(A$4:A16)+1,0)</f>
        <v>1.1.5</v>
      </c>
      <c r="B17" s="15" t="s">
        <v>15</v>
      </c>
    </row>
    <row r="18" spans="1:4" ht="155.25" customHeight="1">
      <c r="B18" s="15" t="s">
        <v>132</v>
      </c>
      <c r="C18" s="16" t="s">
        <v>10</v>
      </c>
    </row>
    <row r="19" spans="1:4">
      <c r="B19" s="15"/>
    </row>
    <row r="20" spans="1:4">
      <c r="A20" t="str">
        <f>A$3&amp;TEXT(COUNTA(A$4:A19)+1,0)</f>
        <v>1.1.6</v>
      </c>
      <c r="B20" s="15" t="s">
        <v>46</v>
      </c>
    </row>
    <row r="21" spans="1:4" ht="124.5" customHeight="1">
      <c r="B21" s="15" t="s">
        <v>47</v>
      </c>
      <c r="C21" s="16" t="s">
        <v>10</v>
      </c>
      <c r="D21" s="19"/>
    </row>
    <row r="23" spans="1:4">
      <c r="A23" t="str">
        <f>A$3&amp;TEXT(COUNTA(A$4:A22)+1,0)</f>
        <v>1.1.7</v>
      </c>
      <c r="B23" s="15" t="s">
        <v>17</v>
      </c>
    </row>
    <row r="24" spans="1:4" ht="45">
      <c r="B24" s="15" t="s">
        <v>18</v>
      </c>
      <c r="C24" s="16" t="s">
        <v>10</v>
      </c>
    </row>
    <row r="26" spans="1:4">
      <c r="A26" t="str">
        <f>A$3&amp;TEXT(COUNTA(A$4:A25)+1,0)</f>
        <v>1.1.8</v>
      </c>
      <c r="B26" s="15" t="s">
        <v>19</v>
      </c>
    </row>
    <row r="27" spans="1:4" ht="60">
      <c r="B27" s="15" t="s">
        <v>20</v>
      </c>
      <c r="C27" s="16" t="s">
        <v>10</v>
      </c>
    </row>
    <row r="29" spans="1:4">
      <c r="A29" t="str">
        <f>A$3&amp;TEXT(COUNTA(A$4:A28)+1,0)</f>
        <v>1.1.9</v>
      </c>
      <c r="B29" s="15" t="s">
        <v>21</v>
      </c>
    </row>
    <row r="30" spans="1:4" ht="30">
      <c r="B30" s="15" t="s">
        <v>22</v>
      </c>
      <c r="C30" s="16" t="s">
        <v>64</v>
      </c>
    </row>
    <row r="32" spans="1:4">
      <c r="A32" t="str">
        <f>A$3&amp;TEXT(COUNTA(A$4:A31)+1,0)</f>
        <v>1.1.10</v>
      </c>
      <c r="B32" s="15" t="s">
        <v>62</v>
      </c>
    </row>
    <row r="33" spans="1:3" ht="30">
      <c r="B33" s="15" t="s">
        <v>63</v>
      </c>
      <c r="C33" s="16" t="s">
        <v>64</v>
      </c>
    </row>
    <row r="35" spans="1:3">
      <c r="A35" t="str">
        <f>A$3&amp;TEXT(COUNTA(A$4:A34)+1,0)</f>
        <v>1.1.11</v>
      </c>
      <c r="B35" s="15" t="s">
        <v>155</v>
      </c>
    </row>
    <row r="36" spans="1:3" ht="30">
      <c r="B36" s="15" t="s">
        <v>156</v>
      </c>
      <c r="C36" s="16" t="s">
        <v>64</v>
      </c>
    </row>
    <row r="38" spans="1:3">
      <c r="A38" t="str">
        <f>A$3&amp;TEXT(COUNTA(A$4:A36)+1,0)</f>
        <v>1.1.12</v>
      </c>
      <c r="B38" s="15" t="s">
        <v>69</v>
      </c>
    </row>
    <row r="39" spans="1:3">
      <c r="B39" s="15" t="s">
        <v>70</v>
      </c>
      <c r="C39" s="16" t="s">
        <v>64</v>
      </c>
    </row>
    <row r="41" spans="1:3">
      <c r="A41" t="str">
        <f>A$3&amp;TEXT(COUNTA(A$4:A40)+1,0)</f>
        <v>1.1.13</v>
      </c>
      <c r="B41" s="15" t="s">
        <v>45</v>
      </c>
    </row>
    <row r="42" spans="1:3" ht="180">
      <c r="B42" s="15" t="s">
        <v>53</v>
      </c>
      <c r="C42" s="16" t="s">
        <v>10</v>
      </c>
    </row>
    <row r="44" spans="1:3">
      <c r="A44" t="str">
        <f>A$3&amp;TEXT(COUNTA(A$4:A43)+1,0)</f>
        <v>1.1.14</v>
      </c>
      <c r="B44" s="15" t="s">
        <v>51</v>
      </c>
    </row>
    <row r="45" spans="1:3" ht="30">
      <c r="B45" s="15" t="s">
        <v>52</v>
      </c>
      <c r="C45" s="16" t="s">
        <v>10</v>
      </c>
    </row>
    <row r="47" spans="1:3">
      <c r="A47" t="str">
        <f>A$3&amp;TEXT(COUNTA(A$4:A46)+1,0)</f>
        <v>1.1.15</v>
      </c>
      <c r="B47" s="15" t="s">
        <v>48</v>
      </c>
    </row>
    <row r="48" spans="1:3" ht="165">
      <c r="B48" s="15" t="s">
        <v>23</v>
      </c>
      <c r="C48" s="16" t="s">
        <v>10</v>
      </c>
    </row>
    <row r="50" spans="1:6">
      <c r="A50" t="str">
        <f>A$3&amp;TEXT(COUNTA(A$4:A49)+1,0)</f>
        <v>1.1.16</v>
      </c>
      <c r="B50" s="15" t="s">
        <v>163</v>
      </c>
    </row>
    <row r="51" spans="1:6" ht="165">
      <c r="B51" s="15" t="s">
        <v>164</v>
      </c>
      <c r="C51" s="16" t="s">
        <v>10</v>
      </c>
    </row>
    <row r="53" spans="1:6">
      <c r="A53" s="14"/>
      <c r="B53" s="8" t="str">
        <f>B3&amp;" UKUPNO:"</f>
        <v>OPREMA VIDEO SUSTAVA I KOMUNIKACIJSKA OPREMA UKUPNO:</v>
      </c>
      <c r="C53" s="9"/>
      <c r="D53" s="10"/>
      <c r="E53" s="11"/>
      <c r="F53" s="11"/>
    </row>
    <row r="55" spans="1:6">
      <c r="A55" s="14" t="str">
        <f>A2&amp;"2."</f>
        <v>1.2.</v>
      </c>
      <c r="B55" s="8" t="s">
        <v>24</v>
      </c>
      <c r="C55" s="9"/>
      <c r="D55" s="10"/>
      <c r="E55" s="11"/>
      <c r="F55" s="11"/>
    </row>
    <row r="56" spans="1:6">
      <c r="A56" t="str">
        <f>A55&amp;"1"</f>
        <v>1.2.1</v>
      </c>
      <c r="B56" t="s">
        <v>54</v>
      </c>
    </row>
    <row r="57" spans="1:6" ht="18" customHeight="1">
      <c r="B57" s="15" t="s">
        <v>55</v>
      </c>
      <c r="C57" s="16" t="s">
        <v>10</v>
      </c>
    </row>
    <row r="58" spans="1:6">
      <c r="B58" s="15"/>
    </row>
    <row r="59" spans="1:6">
      <c r="A59" t="str">
        <f>A$55&amp;TEXT(COUNTA(A$56:A58)+1,0)</f>
        <v>1.2.2</v>
      </c>
      <c r="B59" t="s">
        <v>56</v>
      </c>
    </row>
    <row r="60" spans="1:6" ht="30">
      <c r="B60" s="15" t="s">
        <v>57</v>
      </c>
      <c r="C60" s="16" t="s">
        <v>10</v>
      </c>
    </row>
    <row r="61" spans="1:6">
      <c r="B61" s="15"/>
    </row>
    <row r="62" spans="1:6">
      <c r="A62" t="str">
        <f>A$55&amp;TEXT(COUNTA(A$56:A61)+1,0)</f>
        <v>1.2.3</v>
      </c>
      <c r="B62" t="s">
        <v>58</v>
      </c>
    </row>
    <row r="63" spans="1:6" ht="31.5" customHeight="1">
      <c r="B63" s="15" t="s">
        <v>59</v>
      </c>
      <c r="C63" s="16" t="s">
        <v>10</v>
      </c>
    </row>
    <row r="65" spans="1:3">
      <c r="A65" t="str">
        <f>A$55&amp;TEXT(COUNTA(A$56:A64)+1,0)</f>
        <v>1.2.4</v>
      </c>
      <c r="B65" s="15" t="s">
        <v>60</v>
      </c>
    </row>
    <row r="66" spans="1:3" ht="45">
      <c r="B66" s="15" t="s">
        <v>61</v>
      </c>
      <c r="C66" s="16" t="s">
        <v>10</v>
      </c>
    </row>
    <row r="67" spans="1:3">
      <c r="B67" s="15"/>
    </row>
    <row r="68" spans="1:3">
      <c r="A68" t="str">
        <f>A$55&amp;TEXT(COUNTA(A$56:A67)+1,0)</f>
        <v>1.2.5</v>
      </c>
      <c r="B68" s="15" t="s">
        <v>65</v>
      </c>
    </row>
    <row r="69" spans="1:3" ht="30">
      <c r="B69" s="15" t="s">
        <v>66</v>
      </c>
      <c r="C69" s="16" t="s">
        <v>10</v>
      </c>
    </row>
    <row r="70" spans="1:3">
      <c r="B70" s="15"/>
    </row>
    <row r="71" spans="1:3">
      <c r="A71" t="str">
        <f>A$55&amp;TEXT(COUNTA(A$56:A70)+1,0)</f>
        <v>1.2.6</v>
      </c>
      <c r="B71" s="15" t="s">
        <v>67</v>
      </c>
    </row>
    <row r="72" spans="1:3">
      <c r="B72" s="15" t="s">
        <v>68</v>
      </c>
      <c r="C72" s="16" t="s">
        <v>10</v>
      </c>
    </row>
    <row r="74" spans="1:3">
      <c r="A74" t="str">
        <f>A$55&amp;TEXT(COUNTA(A$56:A73)+1,0)</f>
        <v>1.2.7</v>
      </c>
      <c r="B74" s="23" t="str">
        <f>'jedinicne cijene'!$B$79</f>
        <v>Spajanje rampi</v>
      </c>
    </row>
    <row r="75" spans="1:3">
      <c r="B75" s="23" t="str">
        <f>'jedinicne cijene'!$B$80</f>
        <v>Uvlačenje kabela i spajanje na upravljački modul rampe</v>
      </c>
      <c r="C75" s="16" t="s">
        <v>10</v>
      </c>
    </row>
    <row r="77" spans="1:3">
      <c r="A77" t="str">
        <f>A$55&amp;TEXT(COUNTA(A$56:A76)+1,0)</f>
        <v>1.2.8</v>
      </c>
      <c r="B77" s="15" t="s">
        <v>71</v>
      </c>
    </row>
    <row r="78" spans="1:3">
      <c r="B78" s="15" t="s">
        <v>72</v>
      </c>
      <c r="C78" s="16" t="s">
        <v>64</v>
      </c>
    </row>
    <row r="80" spans="1:3">
      <c r="A80" t="str">
        <f>A$55&amp;TEXT(COUNTA(A$56:A79)+1,0)</f>
        <v>1.2.9</v>
      </c>
      <c r="B80" s="15" t="s">
        <v>167</v>
      </c>
    </row>
    <row r="81" spans="1:6" ht="30">
      <c r="B81" s="15" t="s">
        <v>168</v>
      </c>
      <c r="C81" s="16" t="s">
        <v>10</v>
      </c>
    </row>
    <row r="83" spans="1:6">
      <c r="A83" t="str">
        <f>A$55&amp;TEXT(COUNTA(A$56:A82)+1,0)</f>
        <v>1.2.10</v>
      </c>
      <c r="B83" s="15" t="s">
        <v>73</v>
      </c>
    </row>
    <row r="84" spans="1:6" ht="30">
      <c r="B84" s="15" t="s">
        <v>74</v>
      </c>
      <c r="C84" s="16" t="s">
        <v>10</v>
      </c>
    </row>
    <row r="86" spans="1:6">
      <c r="A86" t="str">
        <f>A$55&amp;TEXT(COUNTA(A$56:A85)+1,0)</f>
        <v>1.2.11</v>
      </c>
      <c r="B86" s="15" t="s">
        <v>75</v>
      </c>
    </row>
    <row r="87" spans="1:6" ht="30">
      <c r="B87" s="15" t="s">
        <v>76</v>
      </c>
      <c r="C87" s="16" t="s">
        <v>10</v>
      </c>
    </row>
    <row r="88" spans="1:6">
      <c r="A88" t="s">
        <v>197</v>
      </c>
      <c r="B88" s="15" t="s">
        <v>195</v>
      </c>
    </row>
    <row r="89" spans="1:6" ht="30">
      <c r="B89" s="15" t="s">
        <v>226</v>
      </c>
      <c r="C89" s="16" t="s">
        <v>196</v>
      </c>
    </row>
    <row r="91" spans="1:6">
      <c r="A91" s="14"/>
      <c r="B91" s="8" t="str">
        <f>B55&amp;" UKUPNO:"</f>
        <v>MONTAŽNI I ELEKTROINSTALACIJSKI RADOVI UKUPNO:</v>
      </c>
      <c r="C91" s="9"/>
      <c r="D91" s="10"/>
      <c r="E91" s="11"/>
      <c r="F91" s="11"/>
    </row>
    <row r="93" spans="1:6">
      <c r="A93" s="14" t="str">
        <f>A2&amp;"3."</f>
        <v>1.3.</v>
      </c>
      <c r="B93" s="8" t="s">
        <v>25</v>
      </c>
      <c r="C93" s="9"/>
      <c r="D93" s="10"/>
      <c r="E93" s="11"/>
      <c r="F93" s="11"/>
    </row>
    <row r="94" spans="1:6">
      <c r="A94" t="str">
        <f>A93&amp;"1"</f>
        <v>1.3.1</v>
      </c>
      <c r="B94" t="s">
        <v>27</v>
      </c>
    </row>
    <row r="95" spans="1:6" ht="77.25" customHeight="1">
      <c r="B95" s="15" t="s">
        <v>28</v>
      </c>
      <c r="C95" s="16" t="s">
        <v>29</v>
      </c>
    </row>
    <row r="96" spans="1:6">
      <c r="B96" s="15"/>
    </row>
    <row r="97" spans="1:3">
      <c r="A97" t="str">
        <f>A$93&amp;TEXT(COUNTA(A$94:A96)+1,0)</f>
        <v>1.3.2</v>
      </c>
      <c r="B97" t="s">
        <v>30</v>
      </c>
    </row>
    <row r="98" spans="1:3" ht="60">
      <c r="B98" s="15" t="s">
        <v>31</v>
      </c>
      <c r="C98" s="16" t="s">
        <v>29</v>
      </c>
    </row>
    <row r="99" spans="1:3">
      <c r="B99" s="15"/>
    </row>
    <row r="100" spans="1:3">
      <c r="A100" t="str">
        <f>A$93&amp;TEXT(COUNTA(A$94:A99)+1,0)</f>
        <v>1.3.3</v>
      </c>
      <c r="B100" t="s">
        <v>35</v>
      </c>
    </row>
    <row r="101" spans="1:3" ht="75">
      <c r="B101" s="15" t="s">
        <v>36</v>
      </c>
      <c r="C101" s="16" t="s">
        <v>29</v>
      </c>
    </row>
    <row r="102" spans="1:3">
      <c r="B102" s="15"/>
    </row>
    <row r="103" spans="1:3">
      <c r="A103" t="str">
        <f>A$93&amp;TEXT(COUNTA(A$94:A102)+1,0)</f>
        <v>1.3.4</v>
      </c>
      <c r="B103" s="15" t="s">
        <v>37</v>
      </c>
    </row>
    <row r="104" spans="1:3" ht="60">
      <c r="B104" s="15" t="s">
        <v>38</v>
      </c>
      <c r="C104" s="16" t="s">
        <v>29</v>
      </c>
    </row>
    <row r="105" spans="1:3">
      <c r="B105" s="15"/>
    </row>
    <row r="106" spans="1:3">
      <c r="A106" t="str">
        <f>A$93&amp;TEXT(COUNTA(A$94:A105)+1,0)</f>
        <v>1.3.5</v>
      </c>
      <c r="B106" t="s">
        <v>32</v>
      </c>
    </row>
    <row r="107" spans="1:3" ht="30">
      <c r="B107" s="15" t="s">
        <v>33</v>
      </c>
      <c r="C107" s="16" t="s">
        <v>34</v>
      </c>
    </row>
    <row r="109" spans="1:3">
      <c r="A109" t="str">
        <f>A$93&amp;TEXT(COUNTA(A$94:A108)+1,0)</f>
        <v>1.3.6</v>
      </c>
      <c r="B109" t="s">
        <v>39</v>
      </c>
    </row>
    <row r="110" spans="1:3" ht="30">
      <c r="B110" s="15" t="s">
        <v>40</v>
      </c>
      <c r="C110" s="16" t="s">
        <v>34</v>
      </c>
    </row>
    <row r="112" spans="1:3">
      <c r="A112" t="str">
        <f>A$93&amp;TEXT(COUNTA(A$94:A111)+1,0)</f>
        <v>1.3.7</v>
      </c>
      <c r="B112" s="15" t="s">
        <v>41</v>
      </c>
    </row>
    <row r="113" spans="1:6" ht="30">
      <c r="B113" s="15" t="s">
        <v>42</v>
      </c>
      <c r="C113" s="16" t="s">
        <v>34</v>
      </c>
    </row>
    <row r="114" spans="1:6">
      <c r="B114" s="15"/>
    </row>
    <row r="115" spans="1:6">
      <c r="A115" t="str">
        <f>A$93&amp;TEXT(COUNTA(A$94:A114)+1,0)</f>
        <v>1.3.8</v>
      </c>
      <c r="B115" s="15" t="s">
        <v>43</v>
      </c>
    </row>
    <row r="116" spans="1:6" ht="19.5" customHeight="1">
      <c r="B116" s="15" t="s">
        <v>44</v>
      </c>
      <c r="C116" s="16" t="s">
        <v>29</v>
      </c>
    </row>
    <row r="118" spans="1:6">
      <c r="A118" t="str">
        <f>A$93&amp;TEXT(COUNTA(A$94:A117)+1,0)</f>
        <v>1.3.9</v>
      </c>
      <c r="B118" s="15" t="s">
        <v>49</v>
      </c>
    </row>
    <row r="119" spans="1:6" ht="96.75" customHeight="1">
      <c r="B119" s="15" t="s">
        <v>50</v>
      </c>
      <c r="C119" s="16" t="s">
        <v>10</v>
      </c>
    </row>
    <row r="121" spans="1:6">
      <c r="A121" t="str">
        <f>A$93&amp;TEXT(COUNTA(A$94:A120)+1,0)</f>
        <v>1.3.10</v>
      </c>
      <c r="B121" s="15" t="s">
        <v>128</v>
      </c>
    </row>
    <row r="122" spans="1:6" ht="79.5" customHeight="1">
      <c r="B122" s="15" t="s">
        <v>129</v>
      </c>
      <c r="C122" s="16" t="s">
        <v>10</v>
      </c>
    </row>
    <row r="124" spans="1:6">
      <c r="A124" t="str">
        <f>A$93&amp;TEXT(COUNTA(A$94:A123)+1,0)</f>
        <v>1.3.11</v>
      </c>
      <c r="B124" s="15" t="s">
        <v>130</v>
      </c>
    </row>
    <row r="125" spans="1:6" ht="79.5" customHeight="1">
      <c r="B125" s="15" t="s">
        <v>131</v>
      </c>
      <c r="C125" s="16" t="s">
        <v>10</v>
      </c>
    </row>
    <row r="127" spans="1:6">
      <c r="A127" s="14"/>
      <c r="B127" s="8" t="str">
        <f>B93&amp;" UKUPNO:"</f>
        <v>GRAĐEVINSKI RADOVI I MATERIJAL UKUPNO:</v>
      </c>
      <c r="C127" s="9"/>
      <c r="D127" s="10"/>
      <c r="E127" s="11"/>
      <c r="F127" s="11"/>
    </row>
    <row r="129" spans="1:6">
      <c r="A129" s="13"/>
      <c r="B129" s="4" t="str">
        <f>B2&amp;" SVEUKUPNO:"</f>
        <v>TUNEL MALA KAPELA - PRIVOZ ZAGREB SVEUKUPNO:</v>
      </c>
      <c r="C129" s="5"/>
      <c r="D129" s="6"/>
      <c r="E129" s="7"/>
      <c r="F129" s="7"/>
    </row>
  </sheetData>
  <pageMargins left="0.98425196850393704" right="0.39370078740157483" top="0.39370078740157483" bottom="0.39370078740157483" header="0" footer="0"/>
  <pageSetup paperSize="9" scale="74" orientation="portrait" r:id="rId1"/>
  <rowBreaks count="2" manualBreakCount="2">
    <brk id="40" max="5" man="1"/>
    <brk id="9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22"/>
  <sheetViews>
    <sheetView view="pageBreakPreview" zoomScale="85" zoomScaleNormal="85"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77</v>
      </c>
      <c r="B2" s="4" t="s">
        <v>78</v>
      </c>
      <c r="C2" s="5"/>
      <c r="D2" s="6"/>
      <c r="E2" s="7"/>
      <c r="F2" s="7"/>
    </row>
    <row r="3" spans="1:6">
      <c r="A3" s="14" t="str">
        <f>A2&amp;"1."</f>
        <v>2.1.</v>
      </c>
      <c r="B3" s="8" t="s">
        <v>6</v>
      </c>
      <c r="C3" s="9"/>
      <c r="D3" s="10"/>
      <c r="E3" s="11"/>
      <c r="F3" s="11"/>
    </row>
    <row r="4" spans="1:6">
      <c r="A4" t="str">
        <f>A3&amp;"1"</f>
        <v>2.1.1</v>
      </c>
      <c r="B4" t="s">
        <v>127</v>
      </c>
    </row>
    <row r="5" spans="1:6" ht="150">
      <c r="B5" s="15" t="s">
        <v>176</v>
      </c>
      <c r="C5" s="16" t="s">
        <v>10</v>
      </c>
    </row>
    <row r="6" spans="1:6">
      <c r="B6" s="15"/>
    </row>
    <row r="7" spans="1:6">
      <c r="A7" t="str">
        <f>A$3&amp;TEXT(COUNTA(A$4:A6)+1,0)</f>
        <v>2.1.2</v>
      </c>
      <c r="B7" t="s">
        <v>11</v>
      </c>
    </row>
    <row r="8" spans="1:6" ht="165">
      <c r="B8" s="15" t="s">
        <v>12</v>
      </c>
      <c r="C8" s="16" t="s">
        <v>10</v>
      </c>
    </row>
    <row r="9" spans="1:6">
      <c r="B9" s="15"/>
    </row>
    <row r="10" spans="1:6">
      <c r="A10" t="str">
        <f>A$3&amp;TEXT(COUNTA(A$4:A9)+1,0)</f>
        <v>2.1.3</v>
      </c>
      <c r="B10" t="s">
        <v>13</v>
      </c>
    </row>
    <row r="11" spans="1:6" ht="165">
      <c r="B11" s="15" t="s">
        <v>14</v>
      </c>
      <c r="C11" s="16" t="s">
        <v>10</v>
      </c>
    </row>
    <row r="13" spans="1:6">
      <c r="A13" t="str">
        <f>A$3&amp;TEXT(COUNTA(A$4:A12)+1,0)</f>
        <v>2.1.4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2.1.5</v>
      </c>
      <c r="B16" s="15" t="s">
        <v>15</v>
      </c>
    </row>
    <row r="17" spans="1:3" ht="165" customHeight="1">
      <c r="B17" s="15" t="s">
        <v>16</v>
      </c>
      <c r="C17" s="16" t="s">
        <v>10</v>
      </c>
    </row>
    <row r="18" spans="1:3">
      <c r="B18" s="15"/>
    </row>
    <row r="19" spans="1:3">
      <c r="A19" t="str">
        <f>A$3&amp;TEXT(COUNTA(A$4:A18)+1,0)</f>
        <v>2.1.6</v>
      </c>
      <c r="B19" s="15" t="s">
        <v>46</v>
      </c>
    </row>
    <row r="20" spans="1:3" ht="137.25" customHeight="1">
      <c r="B20" s="15" t="s">
        <v>47</v>
      </c>
      <c r="C20" s="16" t="s">
        <v>10</v>
      </c>
    </row>
    <row r="22" spans="1:3">
      <c r="A22" t="str">
        <f>A$3&amp;TEXT(COUNTA(A$4:A21)+1,0)</f>
        <v>2.1.7</v>
      </c>
      <c r="B22" s="15" t="s">
        <v>17</v>
      </c>
    </row>
    <row r="23" spans="1:3" ht="45">
      <c r="B23" s="15" t="s">
        <v>18</v>
      </c>
      <c r="C23" s="16" t="s">
        <v>10</v>
      </c>
    </row>
    <row r="25" spans="1:3">
      <c r="A25" t="str">
        <f>A$3&amp;TEXT(COUNTA(A$4:A24)+1,0)</f>
        <v>2.1.8</v>
      </c>
      <c r="B25" s="15" t="s">
        <v>19</v>
      </c>
    </row>
    <row r="26" spans="1:3" ht="60">
      <c r="B26" s="15" t="s">
        <v>20</v>
      </c>
      <c r="C26" s="16" t="s">
        <v>10</v>
      </c>
    </row>
    <row r="28" spans="1:3">
      <c r="A28" t="str">
        <f>A$3&amp;TEXT(COUNTA(A$4:A27)+1,0)</f>
        <v>2.1.9</v>
      </c>
      <c r="B28" s="15" t="s">
        <v>21</v>
      </c>
    </row>
    <row r="29" spans="1:3" ht="30">
      <c r="B29" s="15" t="s">
        <v>22</v>
      </c>
      <c r="C29" s="16" t="s">
        <v>64</v>
      </c>
    </row>
    <row r="31" spans="1:3">
      <c r="A31" t="str">
        <f>A$3&amp;TEXT(COUNTA(A$4:A30)+1,0)</f>
        <v>2.1.10</v>
      </c>
      <c r="B31" s="15" t="s">
        <v>62</v>
      </c>
    </row>
    <row r="32" spans="1:3" ht="30">
      <c r="B32" s="15" t="s">
        <v>63</v>
      </c>
      <c r="C32" s="16" t="s">
        <v>64</v>
      </c>
    </row>
    <row r="34" spans="1:3">
      <c r="A34" t="str">
        <f>A$3&amp;TEXT(COUNTA(A$4:A33)+1,0)</f>
        <v>2.1.11</v>
      </c>
      <c r="B34" s="15" t="s">
        <v>155</v>
      </c>
    </row>
    <row r="35" spans="1:3" ht="30">
      <c r="B35" s="15" t="s">
        <v>156</v>
      </c>
      <c r="C35" s="16" t="s">
        <v>64</v>
      </c>
    </row>
    <row r="37" spans="1:3">
      <c r="A37" t="str">
        <f>A$3&amp;TEXT(COUNTA(A$4:A36)+1,0)</f>
        <v>2.1.12</v>
      </c>
      <c r="B37" s="15" t="s">
        <v>69</v>
      </c>
    </row>
    <row r="38" spans="1:3">
      <c r="B38" s="15" t="s">
        <v>70</v>
      </c>
      <c r="C38" s="16" t="s">
        <v>64</v>
      </c>
    </row>
    <row r="40" spans="1:3">
      <c r="A40" t="str">
        <f>A$3&amp;TEXT(COUNTA(A$4:A39)+1,0)</f>
        <v>2.1.13</v>
      </c>
      <c r="B40" s="15" t="s">
        <v>45</v>
      </c>
    </row>
    <row r="41" spans="1:3" ht="180">
      <c r="B41" s="15" t="s">
        <v>53</v>
      </c>
      <c r="C41" s="16" t="s">
        <v>10</v>
      </c>
    </row>
    <row r="43" spans="1:3">
      <c r="A43" t="str">
        <f>A$3&amp;TEXT(COUNTA(A$4:A42)+1,0)</f>
        <v>2.1.14</v>
      </c>
      <c r="B43" s="15" t="s">
        <v>51</v>
      </c>
    </row>
    <row r="44" spans="1:3" ht="30">
      <c r="B44" s="15" t="s">
        <v>52</v>
      </c>
      <c r="C44" s="16" t="s">
        <v>10</v>
      </c>
    </row>
    <row r="46" spans="1:3">
      <c r="A46" t="str">
        <f>A$3&amp;TEXT(COUNTA(A$4:A45)+1,0)</f>
        <v>2.1.15</v>
      </c>
      <c r="B46" s="15" t="s">
        <v>48</v>
      </c>
    </row>
    <row r="47" spans="1:3" ht="165">
      <c r="B47" s="15" t="s">
        <v>23</v>
      </c>
      <c r="C47" s="16" t="s">
        <v>10</v>
      </c>
    </row>
    <row r="49" spans="1:6">
      <c r="A49" t="str">
        <f>A$3&amp;TEXT(COUNTA(A$4:A48)+1,0)</f>
        <v>2.1.16</v>
      </c>
      <c r="B49" s="15" t="s">
        <v>163</v>
      </c>
    </row>
    <row r="50" spans="1:6" ht="165">
      <c r="B50" s="15" t="s">
        <v>164</v>
      </c>
      <c r="C50" s="16" t="s">
        <v>10</v>
      </c>
    </row>
    <row r="52" spans="1:6">
      <c r="A52" s="14"/>
      <c r="B52" s="8" t="str">
        <f>B3&amp;" UKUPNO:"</f>
        <v>OPREMA VIDEO SUSTAVA I KOMUNIKACIJSKA OPREMA UKUPNO:</v>
      </c>
      <c r="C52" s="9"/>
      <c r="D52" s="10"/>
      <c r="E52" s="11"/>
      <c r="F52" s="11"/>
    </row>
    <row r="54" spans="1:6">
      <c r="A54" s="14" t="str">
        <f>A2&amp;"2."</f>
        <v>2.2.</v>
      </c>
      <c r="B54" s="8" t="s">
        <v>24</v>
      </c>
      <c r="C54" s="9"/>
      <c r="D54" s="10"/>
      <c r="E54" s="11"/>
      <c r="F54" s="11"/>
    </row>
    <row r="55" spans="1:6">
      <c r="A55" t="str">
        <f>A54&amp;"1"</f>
        <v>2.2.1</v>
      </c>
      <c r="B55" t="s">
        <v>54</v>
      </c>
    </row>
    <row r="56" spans="1:6" ht="30">
      <c r="B56" s="15" t="s">
        <v>55</v>
      </c>
      <c r="C56" s="16" t="s">
        <v>10</v>
      </c>
    </row>
    <row r="57" spans="1:6">
      <c r="B57" s="15"/>
    </row>
    <row r="58" spans="1:6">
      <c r="A58" t="str">
        <f>A$54&amp;TEXT(COUNTA(A$55:A57)+1,0)</f>
        <v>2.2.2</v>
      </c>
      <c r="B58" t="s">
        <v>56</v>
      </c>
    </row>
    <row r="59" spans="1:6" ht="30">
      <c r="B59" s="15" t="s">
        <v>57</v>
      </c>
      <c r="C59" s="16" t="s">
        <v>10</v>
      </c>
    </row>
    <row r="60" spans="1:6">
      <c r="B60" s="15"/>
    </row>
    <row r="61" spans="1:6">
      <c r="A61" t="str">
        <f>A$54&amp;TEXT(COUNTA(A$55:A60)+1,0)</f>
        <v>2.2.3</v>
      </c>
      <c r="B61" t="s">
        <v>58</v>
      </c>
    </row>
    <row r="62" spans="1:6" ht="45">
      <c r="B62" s="15" t="s">
        <v>59</v>
      </c>
      <c r="C62" s="16" t="s">
        <v>10</v>
      </c>
    </row>
    <row r="64" spans="1:6">
      <c r="A64" t="str">
        <f>A$54&amp;TEXT(COUNTA(A$55:A63)+1,0)</f>
        <v>2.2.4</v>
      </c>
      <c r="B64" s="15" t="s">
        <v>60</v>
      </c>
    </row>
    <row r="65" spans="1:3" ht="45">
      <c r="B65" s="15" t="s">
        <v>61</v>
      </c>
      <c r="C65" s="16" t="s">
        <v>10</v>
      </c>
    </row>
    <row r="66" spans="1:3">
      <c r="B66" s="15"/>
    </row>
    <row r="67" spans="1:3">
      <c r="A67" t="str">
        <f>A$54&amp;TEXT(COUNTA(A$55:A66)+1,0)</f>
        <v>2.2.5</v>
      </c>
      <c r="B67" s="15" t="s">
        <v>65</v>
      </c>
    </row>
    <row r="68" spans="1:3" ht="30">
      <c r="B68" s="15" t="s">
        <v>66</v>
      </c>
      <c r="C68" s="16" t="s">
        <v>10</v>
      </c>
    </row>
    <row r="69" spans="1:3">
      <c r="B69" s="15"/>
    </row>
    <row r="70" spans="1:3">
      <c r="A70" t="str">
        <f>A$54&amp;TEXT(COUNTA(A$55:A69)+1,0)</f>
        <v>2.2.6</v>
      </c>
      <c r="B70" s="15" t="s">
        <v>67</v>
      </c>
    </row>
    <row r="71" spans="1:3">
      <c r="B71" s="15" t="s">
        <v>68</v>
      </c>
      <c r="C71" s="16" t="s">
        <v>10</v>
      </c>
    </row>
    <row r="73" spans="1:3">
      <c r="A73" t="str">
        <f>A$54&amp;TEXT(COUNTA(A$55:A72)+1,0)</f>
        <v>2.2.7</v>
      </c>
      <c r="B73" s="23" t="str">
        <f>'jedinicne cijene'!$B$79</f>
        <v>Spajanje rampi</v>
      </c>
    </row>
    <row r="74" spans="1:3">
      <c r="B74" s="23" t="str">
        <f>'jedinicne cijene'!$B$80</f>
        <v>Uvlačenje kabela i spajanje na upravljački modul rampe</v>
      </c>
      <c r="C74" s="16" t="s">
        <v>10</v>
      </c>
    </row>
    <row r="76" spans="1:3">
      <c r="A76" t="str">
        <f>A$54&amp;TEXT(COUNTA(A$55:A75)+1,0)</f>
        <v>2.2.8</v>
      </c>
      <c r="B76" s="15" t="s">
        <v>71</v>
      </c>
    </row>
    <row r="77" spans="1:3">
      <c r="B77" s="15" t="s">
        <v>72</v>
      </c>
      <c r="C77" s="16" t="s">
        <v>64</v>
      </c>
    </row>
    <row r="79" spans="1:3">
      <c r="A79" t="str">
        <f>A$54&amp;TEXT(COUNTA(A$55:A78)+1,0)</f>
        <v>2.2.9</v>
      </c>
      <c r="B79" s="15" t="s">
        <v>167</v>
      </c>
    </row>
    <row r="80" spans="1:3" ht="30">
      <c r="B80" s="15" t="s">
        <v>168</v>
      </c>
      <c r="C80" s="16" t="s">
        <v>10</v>
      </c>
    </row>
    <row r="82" spans="1:6">
      <c r="A82" t="str">
        <f>A$54&amp;TEXT(COUNTA(A$55:A81)+1,0)</f>
        <v>2.2.10</v>
      </c>
      <c r="B82" s="15" t="s">
        <v>73</v>
      </c>
    </row>
    <row r="83" spans="1:6" ht="30">
      <c r="B83" s="15" t="s">
        <v>74</v>
      </c>
      <c r="C83" s="16" t="s">
        <v>10</v>
      </c>
    </row>
    <row r="85" spans="1:6">
      <c r="A85" t="str">
        <f>A$54&amp;TEXT(COUNTA(A$55:A84)+1,0)</f>
        <v>2.2.11</v>
      </c>
      <c r="B85" s="15" t="s">
        <v>75</v>
      </c>
    </row>
    <row r="86" spans="1:6" ht="30">
      <c r="B86" s="15" t="s">
        <v>76</v>
      </c>
      <c r="C86" s="16" t="s">
        <v>10</v>
      </c>
    </row>
    <row r="87" spans="1:6">
      <c r="A87" t="s">
        <v>194</v>
      </c>
      <c r="B87" s="15" t="s">
        <v>195</v>
      </c>
    </row>
    <row r="88" spans="1:6" ht="30">
      <c r="B88" s="15" t="s">
        <v>226</v>
      </c>
      <c r="C88" s="16" t="s">
        <v>196</v>
      </c>
    </row>
    <row r="90" spans="1:6">
      <c r="A90" s="14"/>
      <c r="B90" s="8" t="str">
        <f>B54&amp;" UKUPNO:"</f>
        <v>MONTAŽNI I ELEKTROINSTALACIJSKI RADOVI UKUPNO:</v>
      </c>
      <c r="C90" s="9"/>
      <c r="D90" s="10"/>
      <c r="E90" s="11"/>
      <c r="F90" s="11"/>
    </row>
    <row r="92" spans="1:6">
      <c r="A92" s="14" t="str">
        <f>A2&amp;"3."</f>
        <v>2.3.</v>
      </c>
      <c r="B92" s="8" t="s">
        <v>25</v>
      </c>
      <c r="C92" s="9"/>
      <c r="D92" s="10"/>
      <c r="E92" s="11"/>
      <c r="F92" s="11"/>
    </row>
    <row r="93" spans="1:6">
      <c r="A93" t="str">
        <f>A92&amp;"1"</f>
        <v>2.3.1</v>
      </c>
      <c r="B93" t="s">
        <v>27</v>
      </c>
    </row>
    <row r="94" spans="1:6" ht="90">
      <c r="B94" s="15" t="s">
        <v>28</v>
      </c>
      <c r="C94" s="16" t="s">
        <v>29</v>
      </c>
    </row>
    <row r="95" spans="1:6">
      <c r="B95" s="15"/>
    </row>
    <row r="96" spans="1:6">
      <c r="A96" t="str">
        <f>A$92&amp;TEXT(COUNTA(A$93:A95)+1,0)</f>
        <v>2.3.2</v>
      </c>
      <c r="B96" t="s">
        <v>30</v>
      </c>
    </row>
    <row r="97" spans="1:3" ht="60">
      <c r="B97" s="15" t="s">
        <v>31</v>
      </c>
      <c r="C97" s="16" t="s">
        <v>29</v>
      </c>
    </row>
    <row r="98" spans="1:3">
      <c r="B98" s="15"/>
    </row>
    <row r="99" spans="1:3">
      <c r="A99" t="str">
        <f>A$92&amp;TEXT(COUNTA(A$93:A98)+1,0)</f>
        <v>2.3.3</v>
      </c>
      <c r="B99" t="s">
        <v>35</v>
      </c>
    </row>
    <row r="100" spans="1:3" ht="75">
      <c r="B100" s="15" t="s">
        <v>36</v>
      </c>
      <c r="C100" s="16" t="s">
        <v>29</v>
      </c>
    </row>
    <row r="101" spans="1:3">
      <c r="B101" s="15"/>
    </row>
    <row r="102" spans="1:3">
      <c r="A102" t="str">
        <f>A$92&amp;TEXT(COUNTA(A$93:A101)+1,0)</f>
        <v>2.3.4</v>
      </c>
      <c r="B102" s="15" t="s">
        <v>37</v>
      </c>
    </row>
    <row r="103" spans="1:3" ht="60">
      <c r="B103" s="15" t="s">
        <v>38</v>
      </c>
      <c r="C103" s="16" t="s">
        <v>29</v>
      </c>
    </row>
    <row r="104" spans="1:3">
      <c r="B104" s="15"/>
    </row>
    <row r="105" spans="1:3">
      <c r="A105" t="str">
        <f>A$92&amp;TEXT(COUNTA(A$93:A104)+1,0)</f>
        <v>2.3.5</v>
      </c>
      <c r="B105" t="s">
        <v>32</v>
      </c>
    </row>
    <row r="106" spans="1:3" ht="30">
      <c r="B106" s="15" t="s">
        <v>33</v>
      </c>
      <c r="C106" s="16" t="s">
        <v>34</v>
      </c>
    </row>
    <row r="108" spans="1:3">
      <c r="A108" t="str">
        <f>A$92&amp;TEXT(COUNTA(A$93:A107)+1,0)</f>
        <v>2.3.6</v>
      </c>
      <c r="B108" t="s">
        <v>39</v>
      </c>
    </row>
    <row r="109" spans="1:3" ht="30">
      <c r="B109" s="15" t="s">
        <v>40</v>
      </c>
      <c r="C109" s="16" t="s">
        <v>34</v>
      </c>
    </row>
    <row r="111" spans="1:3">
      <c r="A111" t="str">
        <f>A$92&amp;TEXT(COUNTA(A$93:A110)+1,0)</f>
        <v>2.3.7</v>
      </c>
      <c r="B111" s="15" t="s">
        <v>41</v>
      </c>
    </row>
    <row r="112" spans="1:3" ht="30">
      <c r="B112" s="15" t="s">
        <v>42</v>
      </c>
      <c r="C112" s="16" t="s">
        <v>34</v>
      </c>
    </row>
    <row r="113" spans="1:6">
      <c r="B113" s="15"/>
    </row>
    <row r="114" spans="1:6">
      <c r="A114" t="str">
        <f>A$92&amp;TEXT(COUNTA(A$93:A113)+1,0)</f>
        <v>2.3.8</v>
      </c>
      <c r="B114" s="15" t="s">
        <v>43</v>
      </c>
    </row>
    <row r="115" spans="1:6" ht="30" customHeight="1">
      <c r="B115" s="15" t="s">
        <v>44</v>
      </c>
      <c r="C115" s="16" t="s">
        <v>29</v>
      </c>
    </row>
    <row r="117" spans="1:6">
      <c r="A117" t="str">
        <f>A$92&amp;TEXT(COUNTA(A$93:A116)+1,0)</f>
        <v>2.3.9</v>
      </c>
      <c r="B117" s="15" t="s">
        <v>49</v>
      </c>
    </row>
    <row r="118" spans="1:6" ht="103.5" customHeight="1">
      <c r="B118" s="15" t="s">
        <v>50</v>
      </c>
      <c r="C118" s="16" t="s">
        <v>10</v>
      </c>
    </row>
    <row r="120" spans="1:6">
      <c r="A120" s="14"/>
      <c r="B120" s="8" t="str">
        <f>B92&amp;" UKUPNO:"</f>
        <v>GRAĐEVINSKI RADOVI I MATERIJAL UKUPNO:</v>
      </c>
      <c r="C120" s="9"/>
      <c r="D120" s="10"/>
      <c r="E120" s="11"/>
      <c r="F120" s="11"/>
    </row>
    <row r="122" spans="1:6">
      <c r="A122" s="13"/>
      <c r="B122" s="4" t="str">
        <f>B2&amp;" SVEUKUPNO:"</f>
        <v>TUNEL MALA KAPELA - PRIVOZ SPLIT SVEUKUPNO:</v>
      </c>
      <c r="C122" s="5"/>
      <c r="D122" s="6"/>
      <c r="E122" s="7"/>
      <c r="F122" s="7"/>
    </row>
  </sheetData>
  <pageMargins left="0.98425196850393704" right="0.39370078740157483" top="0.39370078740157483" bottom="0.39370078740157483" header="0" footer="0"/>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21"/>
  <sheetViews>
    <sheetView view="pageBreakPreview" zoomScaleNormal="85" zoomScaleSheetLayoutView="100" workbookViewId="0">
      <pane xSplit="6" ySplit="2" topLeftCell="G6"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142</v>
      </c>
      <c r="B2" s="4" t="s">
        <v>143</v>
      </c>
      <c r="C2" s="5"/>
      <c r="D2" s="6"/>
      <c r="E2" s="7"/>
      <c r="F2" s="7"/>
    </row>
    <row r="3" spans="1:6">
      <c r="A3" s="14" t="str">
        <f>A2&amp;"1."</f>
        <v>C1.1.</v>
      </c>
      <c r="B3" s="8" t="s">
        <v>137</v>
      </c>
      <c r="C3" s="9"/>
      <c r="D3" s="10"/>
      <c r="E3" s="11"/>
      <c r="F3" s="11"/>
    </row>
    <row r="4" spans="1:6">
      <c r="A4" t="str">
        <f>A3&amp;"1"</f>
        <v>C1.1.1</v>
      </c>
      <c r="B4" s="15" t="s">
        <v>138</v>
      </c>
    </row>
    <row r="5" spans="1:6" ht="75">
      <c r="B5" s="15" t="s">
        <v>222</v>
      </c>
    </row>
    <row r="6" spans="1:6">
      <c r="B6" s="15"/>
    </row>
    <row r="7" spans="1:6">
      <c r="A7" s="14"/>
      <c r="B7" s="8" t="str">
        <f>B3&amp;" UKUPNO:"</f>
        <v>OPREMA UKUPNO:</v>
      </c>
      <c r="C7" s="9"/>
      <c r="D7" s="10"/>
      <c r="E7" s="11"/>
      <c r="F7" s="11"/>
    </row>
    <row r="9" spans="1:6">
      <c r="A9" s="14" t="str">
        <f>A2&amp;"2."</f>
        <v>C1.2.</v>
      </c>
      <c r="B9" s="8" t="s">
        <v>140</v>
      </c>
      <c r="C9" s="9"/>
      <c r="D9" s="10"/>
      <c r="E9" s="11"/>
      <c r="F9" s="11"/>
    </row>
    <row r="10" spans="1:6">
      <c r="A10" t="str">
        <f>A9&amp;"1"</f>
        <v>C1.2.1</v>
      </c>
      <c r="B10" t="s">
        <v>171</v>
      </c>
    </row>
    <row r="11" spans="1:6" ht="195">
      <c r="B11" s="29" t="s">
        <v>221</v>
      </c>
    </row>
    <row r="12" spans="1:6">
      <c r="B12" s="15"/>
    </row>
    <row r="13" spans="1:6">
      <c r="A13" t="str">
        <f>A$9&amp;TEXT(COUNTA(A$10:A12)+1,0)</f>
        <v>C1.2.2</v>
      </c>
      <c r="B13" t="s">
        <v>173</v>
      </c>
    </row>
    <row r="14" spans="1:6" ht="45">
      <c r="B14" s="15" t="s">
        <v>191</v>
      </c>
    </row>
    <row r="15" spans="1:6">
      <c r="A15" t="s">
        <v>192</v>
      </c>
      <c r="B15" s="15" t="s">
        <v>193</v>
      </c>
    </row>
    <row r="16" spans="1:6">
      <c r="B16" s="15"/>
    </row>
    <row r="17" spans="1:6">
      <c r="B17" s="15"/>
    </row>
    <row r="18" spans="1:6">
      <c r="A18" s="14"/>
      <c r="B18" s="8" t="str">
        <f>B9&amp;" UKUPNO:"</f>
        <v>RADOVI UKUPNO:</v>
      </c>
      <c r="C18" s="9"/>
      <c r="D18" s="10"/>
      <c r="E18" s="11"/>
      <c r="F18" s="11"/>
    </row>
    <row r="21" spans="1:6">
      <c r="A21" s="13"/>
      <c r="B21" s="4" t="str">
        <f>B2&amp;" SVEUKUPNO:"</f>
        <v>CNUP-T MALA KAPELA SVEUKUPNO:</v>
      </c>
      <c r="C21" s="5"/>
      <c r="D21" s="6"/>
      <c r="E21" s="7"/>
      <c r="F21" s="7"/>
    </row>
  </sheetData>
  <pageMargins left="0.98425196850393704" right="0.39370078740157483" top="0.39370078740157483" bottom="0.39370078740157483" header="0" footer="0"/>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81</v>
      </c>
      <c r="B2" s="4" t="s">
        <v>83</v>
      </c>
      <c r="C2" s="5"/>
      <c r="D2" s="6"/>
      <c r="E2" s="7"/>
      <c r="F2" s="7"/>
    </row>
    <row r="3" spans="1:6">
      <c r="A3" s="14" t="str">
        <f>A2&amp;"1."</f>
        <v>3.1.</v>
      </c>
      <c r="B3" s="8" t="s">
        <v>6</v>
      </c>
      <c r="C3" s="9"/>
      <c r="D3" s="10"/>
      <c r="E3" s="11"/>
      <c r="F3" s="11"/>
    </row>
    <row r="4" spans="1:6">
      <c r="A4" t="str">
        <f>A3&amp;"1"</f>
        <v>3.1.1</v>
      </c>
      <c r="B4" t="s">
        <v>8</v>
      </c>
    </row>
    <row r="5" spans="1:6" ht="150">
      <c r="B5" s="15" t="s">
        <v>176</v>
      </c>
      <c r="C5" s="16" t="s">
        <v>10</v>
      </c>
    </row>
    <row r="6" spans="1:6">
      <c r="B6" s="15"/>
    </row>
    <row r="7" spans="1:6">
      <c r="A7" t="str">
        <f>A$3&amp;TEXT(COUNTA(A$4:A6)+1,0)</f>
        <v>3.1.2</v>
      </c>
      <c r="B7" t="s">
        <v>11</v>
      </c>
    </row>
    <row r="8" spans="1:6" ht="165">
      <c r="B8" s="15" t="s">
        <v>12</v>
      </c>
      <c r="C8" s="16" t="s">
        <v>10</v>
      </c>
    </row>
    <row r="9" spans="1:6">
      <c r="B9" s="15"/>
    </row>
    <row r="10" spans="1:6">
      <c r="A10" t="str">
        <f>A$3&amp;TEXT(COUNTA(A$4:A9)+1,0)</f>
        <v>3.1.3</v>
      </c>
      <c r="B10" t="s">
        <v>13</v>
      </c>
    </row>
    <row r="11" spans="1:6" ht="165">
      <c r="B11" s="15" t="s">
        <v>14</v>
      </c>
      <c r="C11" s="16" t="s">
        <v>10</v>
      </c>
    </row>
    <row r="13" spans="1:6">
      <c r="A13" t="str">
        <f>A$3&amp;TEXT(COUNTA(A$4:A12)+1,0)</f>
        <v>3.1.4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3.1.5</v>
      </c>
      <c r="B16" s="15" t="s">
        <v>15</v>
      </c>
    </row>
    <row r="17" spans="1:3" ht="155.25" customHeight="1">
      <c r="B17" s="15" t="s">
        <v>16</v>
      </c>
      <c r="C17" s="16" t="s">
        <v>10</v>
      </c>
    </row>
    <row r="18" spans="1:3">
      <c r="B18" s="15"/>
    </row>
    <row r="19" spans="1:3">
      <c r="A19" t="str">
        <f>A$3&amp;TEXT(COUNTA(A$4:A18)+1,0)</f>
        <v>3.1.6</v>
      </c>
      <c r="B19" s="15" t="s">
        <v>46</v>
      </c>
    </row>
    <row r="20" spans="1:3" ht="124.5" customHeight="1">
      <c r="B20" s="15" t="s">
        <v>47</v>
      </c>
      <c r="C20" s="16" t="s">
        <v>10</v>
      </c>
    </row>
    <row r="22" spans="1:3">
      <c r="A22" t="str">
        <f>A$3&amp;TEXT(COUNTA(A$4:A21)+1,0)</f>
        <v>3.1.7</v>
      </c>
      <c r="B22" s="15" t="s">
        <v>17</v>
      </c>
    </row>
    <row r="23" spans="1:3" ht="45">
      <c r="B23" s="15" t="s">
        <v>18</v>
      </c>
      <c r="C23" s="16" t="s">
        <v>10</v>
      </c>
    </row>
    <row r="25" spans="1:3">
      <c r="A25" t="str">
        <f>A$3&amp;TEXT(COUNTA(A$4:A24)+1,0)</f>
        <v>3.1.8</v>
      </c>
      <c r="B25" s="15" t="s">
        <v>19</v>
      </c>
    </row>
    <row r="26" spans="1:3" ht="60">
      <c r="B26" s="15" t="s">
        <v>20</v>
      </c>
      <c r="C26" s="16" t="s">
        <v>10</v>
      </c>
    </row>
    <row r="28" spans="1:3">
      <c r="A28" t="str">
        <f>A$3&amp;TEXT(COUNTA(A$4:A27)+1,0)</f>
        <v>3.1.9</v>
      </c>
      <c r="B28" s="15" t="s">
        <v>21</v>
      </c>
    </row>
    <row r="29" spans="1:3" ht="30">
      <c r="B29" s="15" t="s">
        <v>22</v>
      </c>
      <c r="C29" s="16" t="s">
        <v>64</v>
      </c>
    </row>
    <row r="31" spans="1:3">
      <c r="A31" t="str">
        <f>A$3&amp;TEXT(COUNTA(A$4:A30)+1,0)</f>
        <v>3.1.10</v>
      </c>
      <c r="B31" s="15" t="s">
        <v>62</v>
      </c>
    </row>
    <row r="32" spans="1:3" ht="30">
      <c r="B32" s="15" t="s">
        <v>63</v>
      </c>
      <c r="C32" s="16" t="s">
        <v>64</v>
      </c>
    </row>
    <row r="34" spans="1:3">
      <c r="A34" t="str">
        <f>A$3&amp;TEXT(COUNTA(A$4:A33)+1,0)</f>
        <v>3.1.11</v>
      </c>
      <c r="B34" s="15" t="s">
        <v>155</v>
      </c>
    </row>
    <row r="35" spans="1:3" ht="30">
      <c r="B35" s="15" t="s">
        <v>156</v>
      </c>
      <c r="C35" s="16" t="s">
        <v>64</v>
      </c>
    </row>
    <row r="37" spans="1:3">
      <c r="A37" t="str">
        <f>A$3&amp;TEXT(COUNTA(A$4:A36)+1,0)</f>
        <v>3.1.12</v>
      </c>
      <c r="B37" s="15" t="s">
        <v>135</v>
      </c>
    </row>
    <row r="38" spans="1:3" ht="30">
      <c r="B38" s="15" t="s">
        <v>136</v>
      </c>
      <c r="C38" s="16" t="s">
        <v>64</v>
      </c>
    </row>
    <row r="40" spans="1:3">
      <c r="A40" t="str">
        <f>A$3&amp;TEXT(COUNTA(A$4:A39)+1,0)</f>
        <v>3.1.13</v>
      </c>
      <c r="B40" s="15" t="s">
        <v>69</v>
      </c>
    </row>
    <row r="41" spans="1:3">
      <c r="B41" s="15" t="s">
        <v>70</v>
      </c>
      <c r="C41" s="16" t="s">
        <v>64</v>
      </c>
    </row>
    <row r="43" spans="1:3">
      <c r="A43" t="str">
        <f>A$3&amp;TEXT(COUNTA(A$4:A42)+1,0)</f>
        <v>3.1.14</v>
      </c>
      <c r="B43" s="15" t="s">
        <v>45</v>
      </c>
    </row>
    <row r="44" spans="1:3" ht="180">
      <c r="B44" s="15" t="s">
        <v>53</v>
      </c>
      <c r="C44" s="16" t="s">
        <v>10</v>
      </c>
    </row>
    <row r="46" spans="1:3">
      <c r="A46" t="str">
        <f>A$3&amp;TEXT(COUNTA(A$4:A45)+1,0)</f>
        <v>3.1.15</v>
      </c>
      <c r="B46" s="15" t="s">
        <v>51</v>
      </c>
    </row>
    <row r="47" spans="1:3" ht="30">
      <c r="B47" s="15" t="s">
        <v>52</v>
      </c>
      <c r="C47" s="16" t="s">
        <v>10</v>
      </c>
    </row>
    <row r="49" spans="1:6">
      <c r="A49" t="str">
        <f>A$3&amp;TEXT(COUNTA(A$4:A48)+1,0)</f>
        <v>3.1.16</v>
      </c>
      <c r="B49" s="15" t="s">
        <v>48</v>
      </c>
    </row>
    <row r="50" spans="1:6" ht="165">
      <c r="B50" s="15" t="s">
        <v>23</v>
      </c>
      <c r="C50" s="16" t="s">
        <v>10</v>
      </c>
    </row>
    <row r="52" spans="1:6">
      <c r="A52" t="str">
        <f>A$3&amp;TEXT(COUNTA(A$4:A51)+1,0)</f>
        <v>3.1.17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3.2.</v>
      </c>
      <c r="B57" s="8" t="s">
        <v>24</v>
      </c>
      <c r="C57" s="9"/>
      <c r="D57" s="10"/>
      <c r="E57" s="11"/>
      <c r="F57" s="11"/>
    </row>
    <row r="58" spans="1:6">
      <c r="A58" t="str">
        <f>A57&amp;"1"</f>
        <v>3.2.1</v>
      </c>
      <c r="B58" t="s">
        <v>54</v>
      </c>
    </row>
    <row r="59" spans="1:6" ht="30">
      <c r="B59" s="15" t="s">
        <v>55</v>
      </c>
      <c r="C59" s="16" t="s">
        <v>10</v>
      </c>
    </row>
    <row r="60" spans="1:6">
      <c r="B60" s="15"/>
    </row>
    <row r="61" spans="1:6">
      <c r="A61" t="str">
        <f>A$57&amp;TEXT(COUNTA(A$58:A60)+1,0)</f>
        <v>3.2.2</v>
      </c>
      <c r="B61" t="s">
        <v>56</v>
      </c>
    </row>
    <row r="62" spans="1:6" ht="30">
      <c r="B62" s="15" t="s">
        <v>57</v>
      </c>
      <c r="C62" s="16" t="s">
        <v>10</v>
      </c>
    </row>
    <row r="63" spans="1:6">
      <c r="B63" s="15"/>
    </row>
    <row r="64" spans="1:6">
      <c r="A64" t="str">
        <f>A$57&amp;TEXT(COUNTA(A$58:A63)+1,0)</f>
        <v>3.2.3</v>
      </c>
      <c r="B64" t="s">
        <v>58</v>
      </c>
    </row>
    <row r="65" spans="1:3" ht="45">
      <c r="B65" s="15" t="s">
        <v>59</v>
      </c>
      <c r="C65" s="16" t="s">
        <v>10</v>
      </c>
    </row>
    <row r="67" spans="1:3">
      <c r="A67" t="str">
        <f>A$57&amp;TEXT(COUNTA(A$58:A66)+1,0)</f>
        <v>3.2.4</v>
      </c>
      <c r="B67" s="15" t="s">
        <v>60</v>
      </c>
    </row>
    <row r="68" spans="1:3" ht="45">
      <c r="B68" s="15" t="s">
        <v>61</v>
      </c>
      <c r="C68" s="16" t="s">
        <v>10</v>
      </c>
    </row>
    <row r="69" spans="1:3">
      <c r="B69" s="15"/>
    </row>
    <row r="70" spans="1:3">
      <c r="A70" t="str">
        <f>A$57&amp;TEXT(COUNTA(A$58:A69)+1,0)</f>
        <v>3.2.5</v>
      </c>
      <c r="B70" s="15" t="s">
        <v>65</v>
      </c>
    </row>
    <row r="71" spans="1:3" ht="30">
      <c r="B71" s="15" t="s">
        <v>66</v>
      </c>
      <c r="C71" s="16" t="s">
        <v>10</v>
      </c>
    </row>
    <row r="72" spans="1:3">
      <c r="B72" s="15"/>
    </row>
    <row r="73" spans="1:3">
      <c r="A73" t="str">
        <f>A$57&amp;TEXT(COUNTA(A$58:A72)+1,0)</f>
        <v>3.2.6</v>
      </c>
      <c r="B73" s="15" t="s">
        <v>67</v>
      </c>
    </row>
    <row r="74" spans="1:3">
      <c r="B74" s="15" t="s">
        <v>68</v>
      </c>
      <c r="C74" s="16" t="s">
        <v>10</v>
      </c>
    </row>
    <row r="76" spans="1:3">
      <c r="A76" t="str">
        <f>A$57&amp;TEXT(COUNTA(A$58:A75)+1,0)</f>
        <v>3.2.7</v>
      </c>
      <c r="B76" s="23" t="str">
        <f>'jedinicne cijene'!$B$79</f>
        <v>Spajanje rampi</v>
      </c>
    </row>
    <row r="77" spans="1:3">
      <c r="B77" s="23" t="str">
        <f>'jedinicne cijene'!$B$80</f>
        <v>Uvlačenje kabela i spajanje na upravljački modul rampe</v>
      </c>
      <c r="C77" s="16" t="s">
        <v>10</v>
      </c>
    </row>
    <row r="79" spans="1:3">
      <c r="A79" t="str">
        <f>A$57&amp;TEXT(COUNTA(A$58:A78)+1,0)</f>
        <v>3.2.8</v>
      </c>
      <c r="B79" s="15" t="s">
        <v>71</v>
      </c>
    </row>
    <row r="80" spans="1:3">
      <c r="B80" s="15" t="s">
        <v>72</v>
      </c>
      <c r="C80" s="16" t="s">
        <v>64</v>
      </c>
    </row>
    <row r="82" spans="1:6">
      <c r="A82" t="str">
        <f>A$57&amp;TEXT(COUNTA(A$58:A81)+1,0)</f>
        <v>3.2.9</v>
      </c>
      <c r="B82" s="15" t="s">
        <v>167</v>
      </c>
    </row>
    <row r="83" spans="1:6" ht="30">
      <c r="B83" s="15" t="s">
        <v>168</v>
      </c>
      <c r="C83" s="16" t="s">
        <v>10</v>
      </c>
    </row>
    <row r="85" spans="1:6">
      <c r="A85" t="str">
        <f>A$57&amp;TEXT(COUNTA(A$58:A84)+1,0)</f>
        <v>3.2.10</v>
      </c>
      <c r="B85" s="15" t="s">
        <v>73</v>
      </c>
    </row>
    <row r="86" spans="1:6" ht="30">
      <c r="B86" s="15" t="s">
        <v>74</v>
      </c>
      <c r="C86" s="16" t="s">
        <v>10</v>
      </c>
    </row>
    <row r="88" spans="1:6">
      <c r="A88" t="str">
        <f>A$57&amp;TEXT(COUNTA(A$58:A87)+1,0)</f>
        <v>3.2.11</v>
      </c>
      <c r="B88" s="15" t="s">
        <v>75</v>
      </c>
    </row>
    <row r="89" spans="1:6" ht="30">
      <c r="B89" s="15" t="s">
        <v>76</v>
      </c>
      <c r="C89" s="16" t="s">
        <v>10</v>
      </c>
    </row>
    <row r="90" spans="1:6">
      <c r="A90" t="s">
        <v>198</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3.3.</v>
      </c>
      <c r="B95" s="8" t="s">
        <v>25</v>
      </c>
      <c r="C95" s="9"/>
      <c r="D95" s="10"/>
      <c r="E95" s="11"/>
      <c r="F95" s="11"/>
    </row>
    <row r="96" spans="1:6">
      <c r="A96" t="str">
        <f>A95&amp;"1"</f>
        <v>3.3.1</v>
      </c>
      <c r="B96" t="s">
        <v>27</v>
      </c>
    </row>
    <row r="97" spans="1:3" ht="90">
      <c r="B97" s="15" t="s">
        <v>28</v>
      </c>
      <c r="C97" s="16" t="s">
        <v>29</v>
      </c>
    </row>
    <row r="98" spans="1:3">
      <c r="B98" s="15"/>
    </row>
    <row r="99" spans="1:3">
      <c r="A99" t="str">
        <f>A$95&amp;TEXT(COUNTA(A$96:A98)+1,0)</f>
        <v>3.3.2</v>
      </c>
      <c r="B99" t="s">
        <v>30</v>
      </c>
    </row>
    <row r="100" spans="1:3" ht="60">
      <c r="B100" s="15" t="s">
        <v>31</v>
      </c>
      <c r="C100" s="16" t="s">
        <v>29</v>
      </c>
    </row>
    <row r="101" spans="1:3">
      <c r="B101" s="15"/>
    </row>
    <row r="102" spans="1:3">
      <c r="A102" t="str">
        <f>A$95&amp;TEXT(COUNTA(A$96:A101)+1,0)</f>
        <v>3.3.3</v>
      </c>
      <c r="B102" t="s">
        <v>35</v>
      </c>
    </row>
    <row r="103" spans="1:3" ht="75">
      <c r="B103" s="15" t="s">
        <v>36</v>
      </c>
      <c r="C103" s="16" t="s">
        <v>29</v>
      </c>
    </row>
    <row r="104" spans="1:3">
      <c r="B104" s="15"/>
    </row>
    <row r="105" spans="1:3">
      <c r="A105" t="str">
        <f>A$95&amp;TEXT(COUNTA(A$96:A104)+1,0)</f>
        <v>3.3.4</v>
      </c>
      <c r="B105" s="15" t="s">
        <v>37</v>
      </c>
    </row>
    <row r="106" spans="1:3" ht="60">
      <c r="B106" s="15" t="s">
        <v>38</v>
      </c>
      <c r="C106" s="16" t="s">
        <v>29</v>
      </c>
    </row>
    <row r="107" spans="1:3">
      <c r="B107" s="15"/>
    </row>
    <row r="108" spans="1:3">
      <c r="A108" t="str">
        <f>A$95&amp;TEXT(COUNTA(A$96:A107)+1,0)</f>
        <v>3.3.5</v>
      </c>
      <c r="B108" t="s">
        <v>32</v>
      </c>
    </row>
    <row r="109" spans="1:3" ht="30">
      <c r="B109" s="15" t="s">
        <v>33</v>
      </c>
      <c r="C109" s="16" t="s">
        <v>34</v>
      </c>
    </row>
    <row r="111" spans="1:3">
      <c r="A111" t="str">
        <f>A$95&amp;TEXT(COUNTA(A$96:A110)+1,0)</f>
        <v>3.3.6</v>
      </c>
      <c r="B111" t="s">
        <v>39</v>
      </c>
    </row>
    <row r="112" spans="1:3" ht="30">
      <c r="B112" s="15" t="s">
        <v>40</v>
      </c>
      <c r="C112" s="16" t="s">
        <v>34</v>
      </c>
    </row>
    <row r="114" spans="1:6">
      <c r="A114" t="str">
        <f>A$95&amp;TEXT(COUNTA(A$96:A113)+1,0)</f>
        <v>3.3.7</v>
      </c>
      <c r="B114" s="15" t="s">
        <v>41</v>
      </c>
    </row>
    <row r="115" spans="1:6" ht="30">
      <c r="B115" s="15" t="s">
        <v>42</v>
      </c>
      <c r="C115" s="16" t="s">
        <v>34</v>
      </c>
    </row>
    <row r="116" spans="1:6">
      <c r="B116" s="15"/>
    </row>
    <row r="117" spans="1:6">
      <c r="A117" t="str">
        <f>A$95&amp;TEXT(COUNTA(A$96:A116)+1,0)</f>
        <v>3.3.8</v>
      </c>
      <c r="B117" s="15" t="s">
        <v>43</v>
      </c>
    </row>
    <row r="118" spans="1:6" ht="27.75" customHeight="1">
      <c r="B118" s="15" t="s">
        <v>44</v>
      </c>
      <c r="C118" s="16" t="s">
        <v>29</v>
      </c>
    </row>
    <row r="120" spans="1:6">
      <c r="A120" t="str">
        <f>A$95&amp;TEXT(COUNTA(A$96:A119)+1,0)</f>
        <v>3.3.9</v>
      </c>
      <c r="B120" s="15" t="s">
        <v>49</v>
      </c>
    </row>
    <row r="121" spans="1:6" ht="10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BRINJE - PRIVOZ ZAGREB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82</v>
      </c>
      <c r="B2" s="4" t="s">
        <v>84</v>
      </c>
      <c r="C2" s="5"/>
      <c r="D2" s="6"/>
      <c r="E2" s="7"/>
      <c r="F2" s="7"/>
    </row>
    <row r="3" spans="1:6">
      <c r="A3" s="14" t="str">
        <f>A2&amp;"1."</f>
        <v>4.1.</v>
      </c>
      <c r="B3" s="8" t="s">
        <v>6</v>
      </c>
      <c r="C3" s="9"/>
      <c r="D3" s="10"/>
      <c r="E3" s="11"/>
      <c r="F3" s="11"/>
    </row>
    <row r="4" spans="1:6">
      <c r="A4" t="str">
        <f>A3&amp;"1"</f>
        <v>4.1.1</v>
      </c>
      <c r="B4" t="s">
        <v>8</v>
      </c>
    </row>
    <row r="5" spans="1:6" ht="150">
      <c r="B5" s="15" t="s">
        <v>176</v>
      </c>
      <c r="C5" s="16" t="s">
        <v>10</v>
      </c>
    </row>
    <row r="6" spans="1:6">
      <c r="B6" s="15"/>
    </row>
    <row r="7" spans="1:6">
      <c r="A7" t="str">
        <f>A$3&amp;TEXT(COUNTA(A$4:A6)+1,0)</f>
        <v>4.1.2</v>
      </c>
      <c r="B7" t="s">
        <v>11</v>
      </c>
    </row>
    <row r="8" spans="1:6" ht="165">
      <c r="B8" s="15" t="s">
        <v>12</v>
      </c>
      <c r="C8" s="16" t="s">
        <v>10</v>
      </c>
    </row>
    <row r="9" spans="1:6">
      <c r="B9" s="15"/>
    </row>
    <row r="10" spans="1:6">
      <c r="A10" t="str">
        <f>A$3&amp;TEXT(COUNTA(A$4:A9)+1,0)</f>
        <v>4.1.3</v>
      </c>
      <c r="B10" t="s">
        <v>13</v>
      </c>
    </row>
    <row r="11" spans="1:6" ht="165">
      <c r="B11" s="15" t="s">
        <v>14</v>
      </c>
      <c r="C11" s="16" t="s">
        <v>10</v>
      </c>
    </row>
    <row r="13" spans="1:6">
      <c r="A13" t="str">
        <f>A$3&amp;TEXT(COUNTA(A$4:A12)+1,0)</f>
        <v>4.1.4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4.1.5</v>
      </c>
      <c r="B16" s="15" t="s">
        <v>15</v>
      </c>
    </row>
    <row r="17" spans="1:3" ht="155.25" customHeight="1">
      <c r="B17" s="15" t="s">
        <v>16</v>
      </c>
      <c r="C17" s="16" t="s">
        <v>10</v>
      </c>
    </row>
    <row r="18" spans="1:3">
      <c r="B18" s="15"/>
    </row>
    <row r="19" spans="1:3">
      <c r="A19" t="str">
        <f>A$3&amp;TEXT(COUNTA(A$4:A18)+1,0)</f>
        <v>4.1.6</v>
      </c>
      <c r="B19" s="15" t="s">
        <v>46</v>
      </c>
    </row>
    <row r="20" spans="1:3" ht="124.5" customHeight="1">
      <c r="B20" s="15" t="s">
        <v>47</v>
      </c>
      <c r="C20" s="16" t="s">
        <v>10</v>
      </c>
    </row>
    <row r="22" spans="1:3">
      <c r="A22" t="str">
        <f>A$3&amp;TEXT(COUNTA(A$4:A21)+1,0)</f>
        <v>4.1.7</v>
      </c>
      <c r="B22" s="15" t="s">
        <v>17</v>
      </c>
    </row>
    <row r="23" spans="1:3" ht="45">
      <c r="B23" s="15" t="s">
        <v>18</v>
      </c>
      <c r="C23" s="16" t="s">
        <v>10</v>
      </c>
    </row>
    <row r="25" spans="1:3">
      <c r="A25" t="str">
        <f>A$3&amp;TEXT(COUNTA(A$4:A24)+1,0)</f>
        <v>4.1.8</v>
      </c>
      <c r="B25" s="15" t="s">
        <v>19</v>
      </c>
    </row>
    <row r="26" spans="1:3" ht="60">
      <c r="B26" s="15" t="s">
        <v>20</v>
      </c>
      <c r="C26" s="16" t="s">
        <v>10</v>
      </c>
    </row>
    <row r="28" spans="1:3">
      <c r="A28" t="str">
        <f>A$3&amp;TEXT(COUNTA(A$4:A27)+1,0)</f>
        <v>4.1.9</v>
      </c>
      <c r="B28" s="15" t="s">
        <v>21</v>
      </c>
    </row>
    <row r="29" spans="1:3" ht="30">
      <c r="B29" s="15" t="s">
        <v>22</v>
      </c>
      <c r="C29" s="16" t="s">
        <v>64</v>
      </c>
    </row>
    <row r="31" spans="1:3">
      <c r="A31" t="str">
        <f>A$3&amp;TEXT(COUNTA(A$4:A30)+1,0)</f>
        <v>4.1.10</v>
      </c>
      <c r="B31" s="15" t="s">
        <v>62</v>
      </c>
    </row>
    <row r="32" spans="1:3" ht="30">
      <c r="B32" s="15" t="s">
        <v>63</v>
      </c>
      <c r="C32" s="16" t="s">
        <v>64</v>
      </c>
    </row>
    <row r="34" spans="1:3">
      <c r="A34" t="str">
        <f>A$3&amp;TEXT(COUNTA(A$4:A33)+1,0)</f>
        <v>4.1.11</v>
      </c>
      <c r="B34" s="15" t="s">
        <v>155</v>
      </c>
    </row>
    <row r="35" spans="1:3" ht="30">
      <c r="B35" s="15" t="s">
        <v>156</v>
      </c>
      <c r="C35" s="16" t="s">
        <v>64</v>
      </c>
    </row>
    <row r="37" spans="1:3">
      <c r="A37" t="str">
        <f>A$3&amp;TEXT(COUNTA(A$4:A36)+1,0)</f>
        <v>4.1.12</v>
      </c>
      <c r="B37" s="15" t="s">
        <v>135</v>
      </c>
    </row>
    <row r="38" spans="1:3" ht="30">
      <c r="B38" s="15" t="s">
        <v>136</v>
      </c>
      <c r="C38" s="16" t="s">
        <v>64</v>
      </c>
    </row>
    <row r="40" spans="1:3">
      <c r="A40" t="str">
        <f>A$3&amp;TEXT(COUNTA(A$4:A39)+1,0)</f>
        <v>4.1.13</v>
      </c>
      <c r="B40" s="15" t="s">
        <v>69</v>
      </c>
    </row>
    <row r="41" spans="1:3">
      <c r="B41" s="15" t="s">
        <v>70</v>
      </c>
      <c r="C41" s="16" t="s">
        <v>64</v>
      </c>
    </row>
    <row r="43" spans="1:3">
      <c r="A43" t="str">
        <f>A$3&amp;TEXT(COUNTA(A$4:A42)+1,0)</f>
        <v>4.1.14</v>
      </c>
      <c r="B43" s="15" t="s">
        <v>45</v>
      </c>
    </row>
    <row r="44" spans="1:3" ht="180">
      <c r="B44" s="15" t="s">
        <v>53</v>
      </c>
      <c r="C44" s="16" t="s">
        <v>10</v>
      </c>
    </row>
    <row r="46" spans="1:3">
      <c r="A46" t="str">
        <f>A$3&amp;TEXT(COUNTA(A$4:A45)+1,0)</f>
        <v>4.1.15</v>
      </c>
      <c r="B46" s="15" t="s">
        <v>51</v>
      </c>
    </row>
    <row r="47" spans="1:3" ht="30">
      <c r="B47" s="15" t="s">
        <v>52</v>
      </c>
      <c r="C47" s="16" t="s">
        <v>10</v>
      </c>
    </row>
    <row r="49" spans="1:6">
      <c r="A49" t="str">
        <f>A$3&amp;TEXT(COUNTA(A$4:A48)+1,0)</f>
        <v>4.1.16</v>
      </c>
      <c r="B49" s="15" t="s">
        <v>48</v>
      </c>
    </row>
    <row r="50" spans="1:6" ht="165">
      <c r="B50" s="15" t="s">
        <v>23</v>
      </c>
      <c r="C50" s="16" t="s">
        <v>10</v>
      </c>
    </row>
    <row r="52" spans="1:6">
      <c r="A52" t="str">
        <f>A$3&amp;TEXT(COUNTA(A$4:A51)+1,0)</f>
        <v>4.1.17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4.2.</v>
      </c>
      <c r="B57" s="8" t="s">
        <v>24</v>
      </c>
      <c r="C57" s="9"/>
      <c r="D57" s="10"/>
      <c r="E57" s="11"/>
      <c r="F57" s="11"/>
    </row>
    <row r="58" spans="1:6">
      <c r="A58" t="str">
        <f>A57&amp;"1"</f>
        <v>4.2.1</v>
      </c>
      <c r="B58" t="s">
        <v>54</v>
      </c>
    </row>
    <row r="59" spans="1:6" ht="30">
      <c r="B59" s="15" t="s">
        <v>55</v>
      </c>
      <c r="C59" s="16" t="s">
        <v>10</v>
      </c>
    </row>
    <row r="60" spans="1:6">
      <c r="B60" s="15"/>
    </row>
    <row r="61" spans="1:6">
      <c r="A61" t="str">
        <f>A$57&amp;TEXT(COUNTA(A$58:A60)+1,0)</f>
        <v>4.2.2</v>
      </c>
      <c r="B61" t="s">
        <v>56</v>
      </c>
    </row>
    <row r="62" spans="1:6" ht="30">
      <c r="B62" s="15" t="s">
        <v>57</v>
      </c>
      <c r="C62" s="16" t="s">
        <v>10</v>
      </c>
    </row>
    <row r="63" spans="1:6">
      <c r="B63" s="15"/>
    </row>
    <row r="64" spans="1:6">
      <c r="A64" t="str">
        <f>A$57&amp;TEXT(COUNTA(A$58:A63)+1,0)</f>
        <v>4.2.3</v>
      </c>
      <c r="B64" t="s">
        <v>58</v>
      </c>
    </row>
    <row r="65" spans="1:3" ht="45">
      <c r="B65" s="15" t="s">
        <v>59</v>
      </c>
      <c r="C65" s="16" t="s">
        <v>10</v>
      </c>
    </row>
    <row r="67" spans="1:3">
      <c r="A67" t="str">
        <f>A$57&amp;TEXT(COUNTA(A$58:A66)+1,0)</f>
        <v>4.2.4</v>
      </c>
      <c r="B67" s="15" t="s">
        <v>60</v>
      </c>
    </row>
    <row r="68" spans="1:3" ht="45">
      <c r="B68" s="15" t="s">
        <v>61</v>
      </c>
      <c r="C68" s="16" t="s">
        <v>10</v>
      </c>
    </row>
    <row r="69" spans="1:3">
      <c r="B69" s="15"/>
    </row>
    <row r="70" spans="1:3">
      <c r="A70" t="str">
        <f>A$57&amp;TEXT(COUNTA(A$58:A69)+1,0)</f>
        <v>4.2.5</v>
      </c>
      <c r="B70" s="15" t="s">
        <v>65</v>
      </c>
    </row>
    <row r="71" spans="1:3" ht="30">
      <c r="B71" s="15" t="s">
        <v>66</v>
      </c>
      <c r="C71" s="16" t="s">
        <v>10</v>
      </c>
    </row>
    <row r="72" spans="1:3">
      <c r="B72" s="15"/>
    </row>
    <row r="73" spans="1:3">
      <c r="A73" t="str">
        <f>A$57&amp;TEXT(COUNTA(A$58:A72)+1,0)</f>
        <v>4.2.6</v>
      </c>
      <c r="B73" s="15" t="s">
        <v>67</v>
      </c>
    </row>
    <row r="74" spans="1:3">
      <c r="B74" s="15" t="s">
        <v>68</v>
      </c>
      <c r="C74" s="16" t="s">
        <v>10</v>
      </c>
    </row>
    <row r="76" spans="1:3">
      <c r="A76" t="str">
        <f>A$57&amp;TEXT(COUNTA(A$58:A75)+1,0)</f>
        <v>4.2.7</v>
      </c>
      <c r="B76" s="23" t="str">
        <f>'jedinicne cijene'!$B$79</f>
        <v>Spajanje rampi</v>
      </c>
    </row>
    <row r="77" spans="1:3">
      <c r="B77" s="23" t="str">
        <f>'jedinicne cijene'!$B$80</f>
        <v>Uvlačenje kabela i spajanje na upravljački modul rampe</v>
      </c>
      <c r="C77" s="16" t="s">
        <v>10</v>
      </c>
    </row>
    <row r="79" spans="1:3">
      <c r="A79" t="str">
        <f>A$57&amp;TEXT(COUNTA(A$58:A78)+1,0)</f>
        <v>4.2.8</v>
      </c>
      <c r="B79" s="15" t="s">
        <v>71</v>
      </c>
    </row>
    <row r="80" spans="1:3">
      <c r="B80" s="15" t="s">
        <v>72</v>
      </c>
      <c r="C80" s="16" t="s">
        <v>64</v>
      </c>
    </row>
    <row r="82" spans="1:6">
      <c r="A82" t="str">
        <f>A$57&amp;TEXT(COUNTA(A$58:A81)+1,0)</f>
        <v>4.2.9</v>
      </c>
      <c r="B82" s="15" t="s">
        <v>167</v>
      </c>
    </row>
    <row r="83" spans="1:6" ht="30">
      <c r="B83" s="15" t="s">
        <v>168</v>
      </c>
      <c r="C83" s="16" t="s">
        <v>10</v>
      </c>
    </row>
    <row r="85" spans="1:6">
      <c r="A85" t="str">
        <f>A$57&amp;TEXT(COUNTA(A$58:A84)+1,0)</f>
        <v>4.2.10</v>
      </c>
      <c r="B85" s="15" t="s">
        <v>73</v>
      </c>
    </row>
    <row r="86" spans="1:6" ht="30">
      <c r="B86" s="15" t="s">
        <v>74</v>
      </c>
      <c r="C86" s="16" t="s">
        <v>10</v>
      </c>
    </row>
    <row r="88" spans="1:6">
      <c r="A88" t="str">
        <f>A$57&amp;TEXT(COUNTA(A$58:A87)+1,0)</f>
        <v>4.2.11</v>
      </c>
      <c r="B88" s="15" t="s">
        <v>75</v>
      </c>
    </row>
    <row r="89" spans="1:6" ht="30">
      <c r="B89" s="15" t="s">
        <v>76</v>
      </c>
      <c r="C89" s="16" t="s">
        <v>10</v>
      </c>
    </row>
    <row r="90" spans="1:6">
      <c r="A90" t="s">
        <v>199</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4.3.</v>
      </c>
      <c r="B95" s="8" t="s">
        <v>25</v>
      </c>
      <c r="C95" s="9"/>
      <c r="D95" s="10"/>
      <c r="E95" s="11"/>
      <c r="F95" s="11"/>
    </row>
    <row r="96" spans="1:6">
      <c r="A96" t="str">
        <f>A95&amp;"1"</f>
        <v>4.3.1</v>
      </c>
      <c r="B96" t="s">
        <v>27</v>
      </c>
    </row>
    <row r="97" spans="1:3" ht="90">
      <c r="B97" s="15" t="s">
        <v>28</v>
      </c>
      <c r="C97" s="16" t="s">
        <v>29</v>
      </c>
    </row>
    <row r="98" spans="1:3">
      <c r="B98" s="15"/>
    </row>
    <row r="99" spans="1:3">
      <c r="A99" t="str">
        <f>A$95&amp;TEXT(COUNTA(A$96:A98)+1,0)</f>
        <v>4.3.2</v>
      </c>
      <c r="B99" t="s">
        <v>30</v>
      </c>
    </row>
    <row r="100" spans="1:3" ht="60">
      <c r="B100" s="15" t="s">
        <v>31</v>
      </c>
      <c r="C100" s="16" t="s">
        <v>29</v>
      </c>
    </row>
    <row r="101" spans="1:3">
      <c r="B101" s="15"/>
    </row>
    <row r="102" spans="1:3">
      <c r="A102" t="str">
        <f>A$95&amp;TEXT(COUNTA(A$96:A101)+1,0)</f>
        <v>4.3.3</v>
      </c>
      <c r="B102" t="s">
        <v>35</v>
      </c>
    </row>
    <row r="103" spans="1:3" ht="75">
      <c r="B103" s="15" t="s">
        <v>36</v>
      </c>
      <c r="C103" s="16" t="s">
        <v>29</v>
      </c>
    </row>
    <row r="104" spans="1:3">
      <c r="B104" s="15"/>
    </row>
    <row r="105" spans="1:3">
      <c r="A105" t="str">
        <f>A$95&amp;TEXT(COUNTA(A$96:A104)+1,0)</f>
        <v>4.3.4</v>
      </c>
      <c r="B105" s="15" t="s">
        <v>37</v>
      </c>
    </row>
    <row r="106" spans="1:3" ht="60">
      <c r="B106" s="15" t="s">
        <v>38</v>
      </c>
      <c r="C106" s="16" t="s">
        <v>29</v>
      </c>
    </row>
    <row r="107" spans="1:3">
      <c r="B107" s="15"/>
    </row>
    <row r="108" spans="1:3">
      <c r="A108" t="str">
        <f>A$95&amp;TEXT(COUNTA(A$96:A107)+1,0)</f>
        <v>4.3.5</v>
      </c>
      <c r="B108" t="s">
        <v>32</v>
      </c>
    </row>
    <row r="109" spans="1:3" ht="30">
      <c r="B109" s="15" t="s">
        <v>33</v>
      </c>
      <c r="C109" s="16" t="s">
        <v>34</v>
      </c>
    </row>
    <row r="111" spans="1:3">
      <c r="A111" t="str">
        <f>A$95&amp;TEXT(COUNTA(A$96:A110)+1,0)</f>
        <v>4.3.6</v>
      </c>
      <c r="B111" t="s">
        <v>39</v>
      </c>
    </row>
    <row r="112" spans="1:3" ht="30">
      <c r="B112" s="15" t="s">
        <v>40</v>
      </c>
      <c r="C112" s="16" t="s">
        <v>34</v>
      </c>
    </row>
    <row r="114" spans="1:6">
      <c r="A114" t="str">
        <f>A$95&amp;TEXT(COUNTA(A$96:A113)+1,0)</f>
        <v>4.3.7</v>
      </c>
      <c r="B114" s="15" t="s">
        <v>41</v>
      </c>
    </row>
    <row r="115" spans="1:6" ht="30">
      <c r="B115" s="15" t="s">
        <v>42</v>
      </c>
      <c r="C115" s="16" t="s">
        <v>34</v>
      </c>
    </row>
    <row r="116" spans="1:6">
      <c r="B116" s="15"/>
    </row>
    <row r="117" spans="1:6">
      <c r="A117" t="str">
        <f>A$95&amp;TEXT(COUNTA(A$96:A116)+1,0)</f>
        <v>4.3.8</v>
      </c>
      <c r="B117" s="15" t="s">
        <v>43</v>
      </c>
    </row>
    <row r="118" spans="1:6" ht="26.25" customHeight="1">
      <c r="B118" s="15" t="s">
        <v>44</v>
      </c>
      <c r="C118" s="16" t="s">
        <v>29</v>
      </c>
    </row>
    <row r="120" spans="1:6">
      <c r="A120" t="str">
        <f>A$95&amp;TEXT(COUNTA(A$96:A119)+1,0)</f>
        <v>4.3.9</v>
      </c>
      <c r="B120" s="15" t="s">
        <v>49</v>
      </c>
    </row>
    <row r="121" spans="1:6" ht="101.2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BRINJE - PRIVOZ SPLIT SVEUKUPNO:</v>
      </c>
      <c r="C125" s="5"/>
      <c r="D125" s="6"/>
      <c r="E125" s="7"/>
      <c r="F125" s="7"/>
    </row>
  </sheetData>
  <pageMargins left="0.98425196850393704" right="0.39370078740157483" top="0.39370078740157483" bottom="0.39370078740157483" header="0" footer="0"/>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25"/>
  <sheetViews>
    <sheetView view="pageBreakPreview" zoomScale="85" zoomScaleNormal="100" zoomScaleSheetLayoutView="85" workbookViewId="0">
      <pane xSplit="6" ySplit="2" topLeftCell="G3" activePane="bottomRight" state="frozen"/>
      <selection pane="topRight" activeCell="G1" sqref="G1"/>
      <selection pane="bottomLeft" activeCell="A3" sqref="A3"/>
      <selection pane="bottomRight" activeCell="E1" sqref="E1"/>
    </sheetView>
  </sheetViews>
  <sheetFormatPr defaultRowHeight="15"/>
  <cols>
    <col min="1" max="1" width="10.42578125" bestFit="1" customWidth="1"/>
    <col min="2" max="2" width="65.42578125" customWidth="1"/>
    <col min="3" max="3" width="8.140625" style="16" bestFit="1" customWidth="1"/>
    <col min="4" max="4" width="7.85546875" style="16" bestFit="1" customWidth="1"/>
    <col min="5" max="5" width="10" style="19" bestFit="1" customWidth="1"/>
    <col min="6" max="6" width="14.28515625" style="19" customWidth="1"/>
  </cols>
  <sheetData>
    <row r="1" spans="1:6" ht="24.75">
      <c r="A1" s="12" t="s">
        <v>0</v>
      </c>
      <c r="B1" s="1" t="s">
        <v>1</v>
      </c>
      <c r="C1" s="2" t="s">
        <v>2</v>
      </c>
      <c r="D1" s="3" t="s">
        <v>3</v>
      </c>
      <c r="E1" s="30" t="s">
        <v>4</v>
      </c>
      <c r="F1" s="18" t="s">
        <v>223</v>
      </c>
    </row>
    <row r="2" spans="1:6">
      <c r="A2" s="13" t="s">
        <v>85</v>
      </c>
      <c r="B2" s="4" t="s">
        <v>86</v>
      </c>
      <c r="C2" s="5"/>
      <c r="D2" s="6"/>
      <c r="E2" s="7"/>
      <c r="F2" s="7"/>
    </row>
    <row r="3" spans="1:6">
      <c r="A3" s="14" t="str">
        <f>A2&amp;"1."</f>
        <v>5.1.</v>
      </c>
      <c r="B3" s="8" t="s">
        <v>6</v>
      </c>
      <c r="C3" s="9"/>
      <c r="D3" s="10"/>
      <c r="E3" s="11"/>
      <c r="F3" s="11"/>
    </row>
    <row r="4" spans="1:6">
      <c r="A4" t="str">
        <f>A3&amp;"1"</f>
        <v>5.1.1</v>
      </c>
      <c r="B4" t="s">
        <v>8</v>
      </c>
    </row>
    <row r="5" spans="1:6" ht="150">
      <c r="B5" s="15" t="s">
        <v>176</v>
      </c>
      <c r="C5" s="16" t="s">
        <v>10</v>
      </c>
    </row>
    <row r="6" spans="1:6">
      <c r="B6" s="15"/>
    </row>
    <row r="7" spans="1:6">
      <c r="A7" t="str">
        <f>A$3&amp;TEXT(COUNTA(A$4:A6)+1,0)</f>
        <v>5.1.2</v>
      </c>
      <c r="B7" t="s">
        <v>11</v>
      </c>
    </row>
    <row r="8" spans="1:6" ht="165">
      <c r="B8" s="15" t="s">
        <v>12</v>
      </c>
      <c r="C8" s="16" t="s">
        <v>10</v>
      </c>
    </row>
    <row r="9" spans="1:6">
      <c r="B9" s="15"/>
    </row>
    <row r="10" spans="1:6">
      <c r="A10" t="str">
        <f>A$3&amp;TEXT(COUNTA(A$4:A9)+1,0)</f>
        <v>5.1.3</v>
      </c>
      <c r="B10" t="s">
        <v>13</v>
      </c>
    </row>
    <row r="11" spans="1:6" ht="165">
      <c r="B11" s="15" t="s">
        <v>14</v>
      </c>
      <c r="C11" s="16" t="s">
        <v>10</v>
      </c>
    </row>
    <row r="13" spans="1:6">
      <c r="A13" t="str">
        <f>A$3&amp;TEXT(COUNTA(A$4:A12)+1,0)</f>
        <v>5.1.4</v>
      </c>
      <c r="B13" s="23" t="str">
        <f>'jedinicne cijene'!$B$13</f>
        <v xml:space="preserve">Ethernet pretvornik medija 100BaseT(X)/100BaseFx  </v>
      </c>
    </row>
    <row r="14" spans="1:6" ht="225">
      <c r="B14" s="23" t="str">
        <f>'jedinicne cijene'!$B$14</f>
        <v>Nabava i isporuka industrijskog 10 / 100BaseT (X) - 100BaseFX Ethernet medijskog pretvarača sa sljedećim tehničkim značajkama:
- TX / RX valna duljina 850nm ili 1310nm
- Tip priključka Dual SC/LC
- RJ45 priključci: 10 / 100BaseT (X)
- Optički priključci: 100BaseFX
- podrška za sljedeće standarde:
EEE 802.3i - 10Base-T specifikacija
IEEE 802.3u - specifikacija 100Base-TX i 100Base-FX
IEEE 802.3x - 802.3x full-duplex rad
- Montaža na 35mm DIN tračnicu
- Raspon radne temperature od -40 ° C do + 75 ° C
- Relativna vlažnost: 5-95% bez kondenzacije
- Redundantni blok terminala s mogućnošću konfiguriranja kontakta alarma</v>
      </c>
      <c r="C14" s="16" t="s">
        <v>10</v>
      </c>
    </row>
    <row r="15" spans="1:6">
      <c r="B15" s="15"/>
    </row>
    <row r="16" spans="1:6">
      <c r="A16" t="str">
        <f>A$3&amp;TEXT(COUNTA(A$4:A15)+1,0)</f>
        <v>5.1.5</v>
      </c>
      <c r="B16" s="15" t="s">
        <v>15</v>
      </c>
    </row>
    <row r="17" spans="1:3" ht="155.25" customHeight="1">
      <c r="B17" s="15" t="s">
        <v>16</v>
      </c>
      <c r="C17" s="16" t="s">
        <v>10</v>
      </c>
    </row>
    <row r="18" spans="1:3">
      <c r="B18" s="15"/>
    </row>
    <row r="19" spans="1:3">
      <c r="A19" t="str">
        <f>A$3&amp;TEXT(COUNTA(A$4:A18)+1,0)</f>
        <v>5.1.6</v>
      </c>
      <c r="B19" s="15" t="s">
        <v>46</v>
      </c>
    </row>
    <row r="20" spans="1:3" ht="124.5" customHeight="1">
      <c r="B20" s="15" t="s">
        <v>47</v>
      </c>
      <c r="C20" s="16" t="s">
        <v>10</v>
      </c>
    </row>
    <row r="22" spans="1:3">
      <c r="A22" t="str">
        <f>A$3&amp;TEXT(COUNTA(A$4:A21)+1,0)</f>
        <v>5.1.7</v>
      </c>
      <c r="B22" s="15" t="s">
        <v>17</v>
      </c>
    </row>
    <row r="23" spans="1:3" ht="45">
      <c r="B23" s="15" t="s">
        <v>18</v>
      </c>
      <c r="C23" s="16" t="s">
        <v>10</v>
      </c>
    </row>
    <row r="25" spans="1:3">
      <c r="A25" t="str">
        <f>A$3&amp;TEXT(COUNTA(A$4:A24)+1,0)</f>
        <v>5.1.8</v>
      </c>
      <c r="B25" s="15" t="s">
        <v>19</v>
      </c>
    </row>
    <row r="26" spans="1:3" ht="60">
      <c r="B26" s="15" t="s">
        <v>20</v>
      </c>
      <c r="C26" s="16" t="s">
        <v>10</v>
      </c>
    </row>
    <row r="28" spans="1:3">
      <c r="A28" t="str">
        <f>A$3&amp;TEXT(COUNTA(A$4:A27)+1,0)</f>
        <v>5.1.9</v>
      </c>
      <c r="B28" s="15" t="s">
        <v>21</v>
      </c>
    </row>
    <row r="29" spans="1:3" ht="30">
      <c r="B29" s="15" t="s">
        <v>22</v>
      </c>
      <c r="C29" s="16" t="s">
        <v>64</v>
      </c>
    </row>
    <row r="31" spans="1:3">
      <c r="A31" t="str">
        <f>A$3&amp;TEXT(COUNTA(A$4:A30)+1,0)</f>
        <v>5.1.10</v>
      </c>
      <c r="B31" s="15" t="s">
        <v>62</v>
      </c>
    </row>
    <row r="32" spans="1:3" ht="30">
      <c r="B32" s="15" t="s">
        <v>63</v>
      </c>
      <c r="C32" s="16" t="s">
        <v>64</v>
      </c>
    </row>
    <row r="34" spans="1:3">
      <c r="A34" t="str">
        <f>A$3&amp;TEXT(COUNTA(A$4:A33)+1,0)</f>
        <v>5.1.11</v>
      </c>
      <c r="B34" s="15" t="s">
        <v>155</v>
      </c>
    </row>
    <row r="35" spans="1:3" ht="30">
      <c r="B35" s="15" t="s">
        <v>156</v>
      </c>
      <c r="C35" s="16" t="s">
        <v>64</v>
      </c>
    </row>
    <row r="37" spans="1:3">
      <c r="A37" t="str">
        <f>A$3&amp;TEXT(COUNTA(A$4:A36)+1,0)</f>
        <v>5.1.12</v>
      </c>
      <c r="B37" s="15" t="s">
        <v>135</v>
      </c>
    </row>
    <row r="38" spans="1:3" ht="30">
      <c r="B38" s="15" t="s">
        <v>136</v>
      </c>
      <c r="C38" s="16" t="s">
        <v>64</v>
      </c>
    </row>
    <row r="40" spans="1:3">
      <c r="A40" t="str">
        <f>A$3&amp;TEXT(COUNTA(A$4:A39)+1,0)</f>
        <v>5.1.13</v>
      </c>
      <c r="B40" s="15" t="s">
        <v>69</v>
      </c>
    </row>
    <row r="41" spans="1:3">
      <c r="B41" s="15" t="s">
        <v>70</v>
      </c>
      <c r="C41" s="16" t="s">
        <v>64</v>
      </c>
    </row>
    <row r="43" spans="1:3">
      <c r="A43" t="str">
        <f>A$3&amp;TEXT(COUNTA(A$4:A42)+1,0)</f>
        <v>5.1.14</v>
      </c>
      <c r="B43" s="15" t="s">
        <v>45</v>
      </c>
    </row>
    <row r="44" spans="1:3" ht="180">
      <c r="B44" s="15" t="s">
        <v>53</v>
      </c>
      <c r="C44" s="16" t="s">
        <v>10</v>
      </c>
    </row>
    <row r="46" spans="1:3">
      <c r="A46" t="str">
        <f>A$3&amp;TEXT(COUNTA(A$4:A45)+1,0)</f>
        <v>5.1.15</v>
      </c>
      <c r="B46" s="15" t="s">
        <v>51</v>
      </c>
    </row>
    <row r="47" spans="1:3" ht="30">
      <c r="B47" s="15" t="s">
        <v>52</v>
      </c>
      <c r="C47" s="16" t="s">
        <v>10</v>
      </c>
    </row>
    <row r="49" spans="1:6">
      <c r="A49" t="str">
        <f>A$3&amp;TEXT(COUNTA(A$4:A48)+1,0)</f>
        <v>5.1.16</v>
      </c>
      <c r="B49" s="15" t="s">
        <v>48</v>
      </c>
    </row>
    <row r="50" spans="1:6" ht="165">
      <c r="B50" s="15" t="s">
        <v>23</v>
      </c>
      <c r="C50" s="16" t="s">
        <v>10</v>
      </c>
    </row>
    <row r="52" spans="1:6">
      <c r="A52" t="str">
        <f>A$3&amp;TEXT(COUNTA(A$4:A51)+1,0)</f>
        <v>5.1.17</v>
      </c>
      <c r="B52" s="15" t="s">
        <v>163</v>
      </c>
    </row>
    <row r="53" spans="1:6" ht="165">
      <c r="B53" s="15" t="s">
        <v>164</v>
      </c>
      <c r="C53" s="16" t="s">
        <v>10</v>
      </c>
    </row>
    <row r="55" spans="1:6">
      <c r="A55" s="14"/>
      <c r="B55" s="8" t="str">
        <f>B3&amp;" UKUPNO:"</f>
        <v>OPREMA VIDEO SUSTAVA I KOMUNIKACIJSKA OPREMA UKUPNO:</v>
      </c>
      <c r="C55" s="9"/>
      <c r="D55" s="10"/>
      <c r="E55" s="11"/>
      <c r="F55" s="11"/>
    </row>
    <row r="57" spans="1:6">
      <c r="A57" s="14" t="str">
        <f>A2&amp;"2."</f>
        <v>5.2.</v>
      </c>
      <c r="B57" s="8" t="s">
        <v>24</v>
      </c>
      <c r="C57" s="9"/>
      <c r="D57" s="10"/>
      <c r="E57" s="11"/>
      <c r="F57" s="11"/>
    </row>
    <row r="58" spans="1:6">
      <c r="A58" t="str">
        <f>A57&amp;"1"</f>
        <v>5.2.1</v>
      </c>
      <c r="B58" t="s">
        <v>54</v>
      </c>
    </row>
    <row r="59" spans="1:6" ht="30">
      <c r="B59" s="15" t="s">
        <v>55</v>
      </c>
      <c r="C59" s="16" t="s">
        <v>10</v>
      </c>
    </row>
    <row r="60" spans="1:6">
      <c r="B60" s="15"/>
    </row>
    <row r="61" spans="1:6">
      <c r="A61" t="str">
        <f>A$57&amp;TEXT(COUNTA(A$58:A60)+1,0)</f>
        <v>5.2.2</v>
      </c>
      <c r="B61" t="s">
        <v>56</v>
      </c>
    </row>
    <row r="62" spans="1:6" ht="30">
      <c r="B62" s="15" t="s">
        <v>57</v>
      </c>
      <c r="C62" s="16" t="s">
        <v>10</v>
      </c>
    </row>
    <row r="63" spans="1:6">
      <c r="B63" s="15"/>
    </row>
    <row r="64" spans="1:6">
      <c r="A64" t="str">
        <f>A$57&amp;TEXT(COUNTA(A$58:A63)+1,0)</f>
        <v>5.2.3</v>
      </c>
      <c r="B64" t="s">
        <v>58</v>
      </c>
    </row>
    <row r="65" spans="1:3" ht="45">
      <c r="B65" s="15" t="s">
        <v>59</v>
      </c>
      <c r="C65" s="16" t="s">
        <v>10</v>
      </c>
    </row>
    <row r="67" spans="1:3">
      <c r="A67" t="str">
        <f>A$57&amp;TEXT(COUNTA(A$58:A66)+1,0)</f>
        <v>5.2.4</v>
      </c>
      <c r="B67" s="15" t="s">
        <v>60</v>
      </c>
    </row>
    <row r="68" spans="1:3" ht="45">
      <c r="B68" s="15" t="s">
        <v>61</v>
      </c>
      <c r="C68" s="16" t="s">
        <v>10</v>
      </c>
    </row>
    <row r="69" spans="1:3">
      <c r="B69" s="15"/>
    </row>
    <row r="70" spans="1:3">
      <c r="A70" t="str">
        <f>A$57&amp;TEXT(COUNTA(A$58:A69)+1,0)</f>
        <v>5.2.5</v>
      </c>
      <c r="B70" s="15" t="s">
        <v>65</v>
      </c>
    </row>
    <row r="71" spans="1:3" ht="30">
      <c r="B71" s="15" t="s">
        <v>66</v>
      </c>
      <c r="C71" s="16" t="s">
        <v>10</v>
      </c>
    </row>
    <row r="72" spans="1:3">
      <c r="B72" s="15"/>
    </row>
    <row r="73" spans="1:3">
      <c r="A73" t="str">
        <f>A$57&amp;TEXT(COUNTA(A$58:A72)+1,0)</f>
        <v>5.2.6</v>
      </c>
      <c r="B73" s="15" t="s">
        <v>67</v>
      </c>
    </row>
    <row r="74" spans="1:3">
      <c r="B74" s="15" t="s">
        <v>68</v>
      </c>
      <c r="C74" s="16" t="s">
        <v>10</v>
      </c>
    </row>
    <row r="76" spans="1:3">
      <c r="A76" t="str">
        <f>A$57&amp;TEXT(COUNTA(A$58:A75)+1,0)</f>
        <v>5.2.7</v>
      </c>
      <c r="B76" s="23" t="str">
        <f>'jedinicne cijene'!$B$79</f>
        <v>Spajanje rampi</v>
      </c>
    </row>
    <row r="77" spans="1:3">
      <c r="B77" s="23" t="str">
        <f>'jedinicne cijene'!$B$80</f>
        <v>Uvlačenje kabela i spajanje na upravljački modul rampe</v>
      </c>
      <c r="C77" s="16" t="s">
        <v>10</v>
      </c>
    </row>
    <row r="79" spans="1:3">
      <c r="A79" t="str">
        <f>A$57&amp;TEXT(COUNTA(A$58:A78)+1,0)</f>
        <v>5.2.8</v>
      </c>
      <c r="B79" s="15" t="s">
        <v>71</v>
      </c>
    </row>
    <row r="80" spans="1:3">
      <c r="B80" s="15" t="s">
        <v>72</v>
      </c>
      <c r="C80" s="16" t="s">
        <v>64</v>
      </c>
    </row>
    <row r="82" spans="1:6">
      <c r="A82" t="str">
        <f>A$57&amp;TEXT(COUNTA(A$58:A81)+1,0)</f>
        <v>5.2.9</v>
      </c>
      <c r="B82" s="15" t="s">
        <v>167</v>
      </c>
    </row>
    <row r="83" spans="1:6" ht="30">
      <c r="B83" s="15" t="s">
        <v>168</v>
      </c>
      <c r="C83" s="16" t="s">
        <v>10</v>
      </c>
    </row>
    <row r="85" spans="1:6">
      <c r="A85" t="str">
        <f>A$57&amp;TEXT(COUNTA(A$58:A84)+1,0)</f>
        <v>5.2.10</v>
      </c>
      <c r="B85" s="15" t="s">
        <v>73</v>
      </c>
    </row>
    <row r="86" spans="1:6" ht="30">
      <c r="B86" s="15" t="s">
        <v>74</v>
      </c>
      <c r="C86" s="16" t="s">
        <v>10</v>
      </c>
    </row>
    <row r="88" spans="1:6">
      <c r="A88" t="str">
        <f>A$57&amp;TEXT(COUNTA(A$58:A87)+1,0)</f>
        <v>5.2.11</v>
      </c>
      <c r="B88" s="15" t="s">
        <v>75</v>
      </c>
    </row>
    <row r="89" spans="1:6" ht="30">
      <c r="B89" s="15" t="s">
        <v>76</v>
      </c>
      <c r="C89" s="16" t="s">
        <v>10</v>
      </c>
    </row>
    <row r="90" spans="1:6">
      <c r="A90" t="s">
        <v>200</v>
      </c>
      <c r="B90" s="15" t="s">
        <v>195</v>
      </c>
    </row>
    <row r="91" spans="1:6" ht="30">
      <c r="B91" s="15" t="s">
        <v>226</v>
      </c>
      <c r="C91" s="16" t="s">
        <v>196</v>
      </c>
    </row>
    <row r="93" spans="1:6">
      <c r="A93" s="14"/>
      <c r="B93" s="8" t="str">
        <f>B57&amp;" UKUPNO:"</f>
        <v>MONTAŽNI I ELEKTROINSTALACIJSKI RADOVI UKUPNO:</v>
      </c>
      <c r="C93" s="9"/>
      <c r="D93" s="10"/>
      <c r="E93" s="11"/>
      <c r="F93" s="11"/>
    </row>
    <row r="95" spans="1:6">
      <c r="A95" s="14" t="str">
        <f>A2&amp;"3."</f>
        <v>5.3.</v>
      </c>
      <c r="B95" s="8" t="s">
        <v>25</v>
      </c>
      <c r="C95" s="9"/>
      <c r="D95" s="10"/>
      <c r="E95" s="11"/>
      <c r="F95" s="11"/>
    </row>
    <row r="96" spans="1:6">
      <c r="A96" t="str">
        <f>A95&amp;"1"</f>
        <v>5.3.1</v>
      </c>
      <c r="B96" t="s">
        <v>27</v>
      </c>
    </row>
    <row r="97" spans="1:3" ht="90">
      <c r="B97" s="15" t="s">
        <v>28</v>
      </c>
      <c r="C97" s="16" t="s">
        <v>29</v>
      </c>
    </row>
    <row r="98" spans="1:3">
      <c r="B98" s="15"/>
    </row>
    <row r="99" spans="1:3">
      <c r="A99" t="str">
        <f>A$95&amp;TEXT(COUNTA(A$96:A98)+1,0)</f>
        <v>5.3.2</v>
      </c>
      <c r="B99" t="s">
        <v>30</v>
      </c>
    </row>
    <row r="100" spans="1:3" ht="60">
      <c r="B100" s="15" t="s">
        <v>31</v>
      </c>
      <c r="C100" s="16" t="s">
        <v>29</v>
      </c>
    </row>
    <row r="101" spans="1:3">
      <c r="B101" s="15"/>
    </row>
    <row r="102" spans="1:3">
      <c r="A102" t="str">
        <f>A$95&amp;TEXT(COUNTA(A$96:A101)+1,0)</f>
        <v>5.3.3</v>
      </c>
      <c r="B102" t="s">
        <v>35</v>
      </c>
    </row>
    <row r="103" spans="1:3" ht="75">
      <c r="B103" s="15" t="s">
        <v>36</v>
      </c>
      <c r="C103" s="16" t="s">
        <v>29</v>
      </c>
    </row>
    <row r="104" spans="1:3">
      <c r="B104" s="15"/>
    </row>
    <row r="105" spans="1:3">
      <c r="A105" t="str">
        <f>A$95&amp;TEXT(COUNTA(A$96:A104)+1,0)</f>
        <v>5.3.4</v>
      </c>
      <c r="B105" s="15" t="s">
        <v>37</v>
      </c>
    </row>
    <row r="106" spans="1:3" ht="60">
      <c r="B106" s="15" t="s">
        <v>38</v>
      </c>
      <c r="C106" s="16" t="s">
        <v>29</v>
      </c>
    </row>
    <row r="107" spans="1:3">
      <c r="B107" s="15"/>
    </row>
    <row r="108" spans="1:3">
      <c r="A108" t="str">
        <f>A$95&amp;TEXT(COUNTA(A$96:A107)+1,0)</f>
        <v>5.3.5</v>
      </c>
      <c r="B108" t="s">
        <v>32</v>
      </c>
    </row>
    <row r="109" spans="1:3" ht="30">
      <c r="B109" s="15" t="s">
        <v>33</v>
      </c>
      <c r="C109" s="16" t="s">
        <v>34</v>
      </c>
    </row>
    <row r="111" spans="1:3">
      <c r="A111" t="str">
        <f>A$95&amp;TEXT(COUNTA(A$96:A110)+1,0)</f>
        <v>5.3.6</v>
      </c>
      <c r="B111" t="s">
        <v>39</v>
      </c>
    </row>
    <row r="112" spans="1:3" ht="30">
      <c r="B112" s="15" t="s">
        <v>40</v>
      </c>
      <c r="C112" s="16" t="s">
        <v>34</v>
      </c>
    </row>
    <row r="114" spans="1:6">
      <c r="A114" t="str">
        <f>A$95&amp;TEXT(COUNTA(A$96:A113)+1,0)</f>
        <v>5.3.7</v>
      </c>
      <c r="B114" s="15" t="s">
        <v>41</v>
      </c>
    </row>
    <row r="115" spans="1:6" ht="30">
      <c r="B115" s="15" t="s">
        <v>42</v>
      </c>
      <c r="C115" s="16" t="s">
        <v>34</v>
      </c>
    </row>
    <row r="116" spans="1:6">
      <c r="B116" s="15"/>
    </row>
    <row r="117" spans="1:6">
      <c r="A117" t="str">
        <f>A$95&amp;TEXT(COUNTA(A$96:A116)+1,0)</f>
        <v>5.3.8</v>
      </c>
      <c r="B117" s="15" t="s">
        <v>43</v>
      </c>
    </row>
    <row r="118" spans="1:6" ht="19.5" customHeight="1">
      <c r="B118" s="15" t="s">
        <v>44</v>
      </c>
      <c r="C118" s="16" t="s">
        <v>29</v>
      </c>
    </row>
    <row r="120" spans="1:6">
      <c r="A120" t="str">
        <f>A$95&amp;TEXT(COUNTA(A$96:A119)+1,0)</f>
        <v>5.3.9</v>
      </c>
      <c r="B120" s="15" t="s">
        <v>49</v>
      </c>
    </row>
    <row r="121" spans="1:6" ht="96.75" customHeight="1">
      <c r="B121" s="15" t="s">
        <v>50</v>
      </c>
      <c r="C121" s="16" t="s">
        <v>10</v>
      </c>
    </row>
    <row r="123" spans="1:6">
      <c r="A123" s="14"/>
      <c r="B123" s="8" t="str">
        <f>B95&amp;" UKUPNO:"</f>
        <v>GRAĐEVINSKI RADOVI I MATERIJAL UKUPNO:</v>
      </c>
      <c r="C123" s="9"/>
      <c r="D123" s="10"/>
      <c r="E123" s="11"/>
      <c r="F123" s="11"/>
    </row>
    <row r="125" spans="1:6">
      <c r="A125" s="13"/>
      <c r="B125" s="4" t="str">
        <f>B2&amp;" SVEUKUPNO:"</f>
        <v>TUNEL GRIČ - PRIVOZ ZAGREB SVEUKUPNO:</v>
      </c>
      <c r="C125" s="5"/>
      <c r="D125" s="6"/>
      <c r="E125" s="7"/>
      <c r="F125" s="7"/>
    </row>
  </sheetData>
  <pageMargins left="0.98425196850393704" right="0.39370078740157483" top="0.39370078740157483" bottom="0.39370078740157483" header="0" footer="0"/>
  <pageSetup paperSize="9" scale="75" orientation="portrait" r:id="rId1"/>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jedinicne cijene</vt:lpstr>
      <vt:lpstr>OPĆI UVJETI</vt:lpstr>
      <vt:lpstr>REKAPITULACIJA</vt:lpstr>
      <vt:lpstr>1</vt:lpstr>
      <vt:lpstr>2</vt:lpstr>
      <vt:lpstr>RCNUP-T-TMK</vt:lpstr>
      <vt:lpstr>3</vt:lpstr>
      <vt:lpstr>4</vt:lpstr>
      <vt:lpstr>5</vt:lpstr>
      <vt:lpstr>6</vt:lpstr>
      <vt:lpstr>RCNUP-T- BRINJE</vt:lpstr>
      <vt:lpstr>7</vt:lpstr>
      <vt:lpstr>8</vt:lpstr>
      <vt:lpstr>9</vt:lpstr>
      <vt:lpstr>10</vt:lpstr>
      <vt:lpstr>11</vt:lpstr>
      <vt:lpstr>12</vt:lpstr>
      <vt:lpstr>RCNUP-T- TSR</vt:lpstr>
      <vt:lpstr>13</vt:lpstr>
      <vt:lpstr>14</vt:lpstr>
      <vt:lpstr>15</vt:lpstr>
      <vt:lpstr>16</vt:lpstr>
      <vt:lpstr>17</vt:lpstr>
      <vt:lpstr>18</vt:lpstr>
      <vt:lpstr>19</vt:lpstr>
      <vt:lpstr>20</vt:lpstr>
      <vt:lpstr>21</vt:lpstr>
      <vt:lpstr>22</vt:lpstr>
      <vt:lpstr>23</vt:lpstr>
      <vt:lpstr>RCNUP-T- ZAGVOZD</vt:lpstr>
      <vt:lpstr>24</vt:lpstr>
      <vt:lpstr>25</vt:lpstr>
      <vt:lpstr>RCNUP IR</vt:lpstr>
      <vt:lpstr>'1'!Print_Area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 Martinović</dc:creator>
  <cp:lastModifiedBy>Ivan Klanac</cp:lastModifiedBy>
  <cp:lastPrinted>2025-11-01T22:03:24Z</cp:lastPrinted>
  <dcterms:created xsi:type="dcterms:W3CDTF">2020-02-17T21:40:24Z</dcterms:created>
  <dcterms:modified xsi:type="dcterms:W3CDTF">2025-12-22T10:37:20Z</dcterms:modified>
</cp:coreProperties>
</file>