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KUĆICE NOVO\Kvadrature\"/>
    </mc:Choice>
  </mc:AlternateContent>
  <bookViews>
    <workbookView xWindow="43935" yWindow="0" windowWidth="17685" windowHeight="7905" tabRatio="922"/>
  </bookViews>
  <sheets>
    <sheet name="IZRAČUN" sheetId="36" r:id="rId1"/>
    <sheet name="MJERE KUĆICA" sheetId="37" r:id="rId2"/>
    <sheet name="NACRTI KUĆICA I OPREME" sheetId="38" r:id="rId3"/>
  </sheets>
  <definedNames>
    <definedName name="_xlnm.Print_Area" localSheetId="0">IZRAČUN!$A$1:$R$12</definedName>
    <definedName name="_xlnm.Print_Area" localSheetId="1">'MJERE KUĆICA'!$A$1:$K$36</definedName>
    <definedName name="_xlnm.Print_Area" localSheetId="2">'NACRTI KUĆICA I OPREME'!$A$1:$K$200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C10" i="36" l="1"/>
  <c r="E10" i="36"/>
  <c r="F10" i="36"/>
  <c r="I10" i="36"/>
  <c r="K10" i="36"/>
  <c r="L10" i="36"/>
  <c r="R10" i="36"/>
  <c r="N10" i="36" l="1"/>
  <c r="P5" i="36"/>
  <c r="Q5" i="36" s="1"/>
  <c r="R9" i="36"/>
  <c r="O10" i="36"/>
  <c r="H52" i="37"/>
  <c r="H51" i="37"/>
  <c r="H53" i="37"/>
  <c r="P6" i="36" l="1"/>
  <c r="R8" i="36"/>
  <c r="M5" i="36"/>
  <c r="N5" i="36" s="1"/>
  <c r="J9" i="36"/>
  <c r="K9" i="36" s="1"/>
  <c r="G9" i="36"/>
  <c r="H9" i="36" s="1"/>
  <c r="H10" i="36" s="1"/>
  <c r="B11" i="36" s="1"/>
  <c r="D9" i="36"/>
  <c r="P7" i="36" l="1"/>
  <c r="Q6" i="36"/>
  <c r="M6" i="36"/>
  <c r="P8" i="36" l="1"/>
  <c r="Q7" i="36"/>
  <c r="N6" i="36"/>
  <c r="M7" i="36"/>
  <c r="H45" i="37"/>
  <c r="H44" i="37"/>
  <c r="H43" i="37"/>
  <c r="H42" i="37"/>
  <c r="H41" i="37"/>
  <c r="H40" i="37"/>
  <c r="P9" i="36" l="1"/>
  <c r="Q9" i="36" s="1"/>
  <c r="Q8" i="36"/>
  <c r="M8" i="36"/>
  <c r="N7" i="36"/>
  <c r="H46" i="37"/>
  <c r="E9" i="36"/>
  <c r="Q10" i="36" l="1"/>
  <c r="M9" i="36"/>
  <c r="N9" i="36" s="1"/>
  <c r="N8" i="36"/>
  <c r="R7" i="36"/>
  <c r="R6" i="36"/>
  <c r="R5" i="36"/>
  <c r="H29" i="37" l="1"/>
  <c r="H33" i="37"/>
  <c r="H32" i="37"/>
  <c r="H31" i="37"/>
  <c r="H30" i="37"/>
  <c r="H28" i="37"/>
  <c r="H27" i="37"/>
  <c r="H10" i="37"/>
  <c r="H11" i="37"/>
  <c r="H9" i="37"/>
  <c r="H8" i="37"/>
  <c r="H7" i="37"/>
  <c r="H6" i="37"/>
  <c r="H12" i="37" l="1"/>
  <c r="D8" i="36" s="1"/>
  <c r="H34" i="37"/>
  <c r="J6" i="36" s="1"/>
  <c r="D6" i="36"/>
  <c r="D5" i="36"/>
  <c r="D7" i="36" s="1"/>
  <c r="E7" i="36" s="1"/>
  <c r="J8" i="36"/>
  <c r="J5" i="36"/>
  <c r="J7" i="36" s="1"/>
  <c r="K7" i="36" s="1"/>
  <c r="H21" i="37"/>
  <c r="H20" i="37"/>
  <c r="H19" i="37"/>
  <c r="H18" i="37"/>
  <c r="E6" i="36" l="1"/>
  <c r="E8" i="36"/>
  <c r="E5" i="36"/>
  <c r="K6" i="36"/>
  <c r="K8" i="36"/>
  <c r="K5" i="36"/>
  <c r="H22" i="37"/>
  <c r="G6" i="36" l="1"/>
  <c r="H6" i="36" s="1"/>
  <c r="G8" i="36"/>
  <c r="H8" i="36" s="1"/>
  <c r="G5" i="36"/>
  <c r="H5" i="36" l="1"/>
  <c r="G7" i="36"/>
  <c r="H7" i="36" s="1"/>
</calcChain>
</file>

<file path=xl/sharedStrings.xml><?xml version="1.0" encoding="utf-8"?>
<sst xmlns="http://schemas.openxmlformats.org/spreadsheetml/2006/main" count="108" uniqueCount="50">
  <si>
    <t>NAPLATNA POSTAJA</t>
  </si>
  <si>
    <t>BROJ NAPLATNIH KUĆICA TIP 1</t>
  </si>
  <si>
    <t xml:space="preserve">KVADRATURA (m2) </t>
  </si>
  <si>
    <t>AUTOCESTA</t>
  </si>
  <si>
    <t>UKUPNO (m2)</t>
  </si>
  <si>
    <t>Širina</t>
  </si>
  <si>
    <t>Visina</t>
  </si>
  <si>
    <t>Komada</t>
  </si>
  <si>
    <t>Ukupno m2</t>
  </si>
  <si>
    <t>Prednji prozor</t>
  </si>
  <si>
    <t>Bočni prozor</t>
  </si>
  <si>
    <t>Vrata</t>
  </si>
  <si>
    <t>Zadnji prozor</t>
  </si>
  <si>
    <t>Sveukupno m2</t>
  </si>
  <si>
    <t>Prednji prozor - oberliht</t>
  </si>
  <si>
    <t>Vrata - oberliht</t>
  </si>
  <si>
    <t>Zadnji prozor - oberliht</t>
  </si>
  <si>
    <t>Svilaj</t>
  </si>
  <si>
    <t>Đakovo</t>
  </si>
  <si>
    <t>Osijek</t>
  </si>
  <si>
    <t>A5</t>
  </si>
  <si>
    <t>Bočni prozor - oberliht</t>
  </si>
  <si>
    <t>Vrata i zadnji prozor-oberliht</t>
  </si>
  <si>
    <t>A</t>
  </si>
  <si>
    <t>B</t>
  </si>
  <si>
    <t>C</t>
  </si>
  <si>
    <t>D</t>
  </si>
  <si>
    <t>E</t>
  </si>
  <si>
    <t>F</t>
  </si>
  <si>
    <t>G</t>
  </si>
  <si>
    <t>H</t>
  </si>
  <si>
    <t>UKUPNO KUĆICA/DAVAČA KARTICA</t>
  </si>
  <si>
    <t>Čepin</t>
  </si>
  <si>
    <t>TIP KUĆICE 1  (Svilaj)</t>
  </si>
  <si>
    <t>TIP KUĆICE 2  (Đakovo)</t>
  </si>
  <si>
    <t>TIP KUĆICE 3  (Osijek i Čepin)</t>
  </si>
  <si>
    <t>BROJ NAPLATNIH KUĆICA TIP 2</t>
  </si>
  <si>
    <t>BROJ NAPLATNIH KUĆICA TIP 3</t>
  </si>
  <si>
    <t>RASPORED TIPOVA NAPLATNIH KUĆICA I PRIPADAJUĆE OPREME NA AUTOCESTI A5</t>
  </si>
  <si>
    <t>UKUPNO A5</t>
  </si>
  <si>
    <t>SVEUKUPNO A5</t>
  </si>
  <si>
    <t>Sudaraž</t>
  </si>
  <si>
    <t>c</t>
  </si>
  <si>
    <t>TIP KUĆICE 4  (Sudaraž)</t>
  </si>
  <si>
    <t>BROJ NAPLATNIH KUĆICA TIP 4</t>
  </si>
  <si>
    <t>DAVAČ KARTICA</t>
  </si>
  <si>
    <t>Prednja strana</t>
  </si>
  <si>
    <t>Bočna strana</t>
  </si>
  <si>
    <t>BROJ DAVAČA KARTICA</t>
  </si>
  <si>
    <t>TIPOVI NAPLATNIH KUĆICA I DAVAČA KARTICA NA AUTOCESTI 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</si>
</sst>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1" fontId="3" fillId="2" borderId="0" xfId="0" applyNumberFormat="1" applyFont="1" applyFill="1" applyBorder="1" applyAlignment="1" applyProtection="1">
      <alignment horizontal="center" vertical="center"/>
      <protection locked="0"/>
    </xf>
    <xf numFmtId="2" fontId="3" fillId="2" borderId="0" xfId="0" applyNumberFormat="1" applyFont="1" applyFill="1" applyBorder="1" applyAlignment="1" applyProtection="1">
      <alignment horizontal="center" vertical="center"/>
      <protection locked="0"/>
    </xf>
    <xf numFmtId="2" fontId="6" fillId="2" borderId="0" xfId="0" applyNumberFormat="1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>
      <alignment horizontal="center" vertical="center"/>
    </xf>
    <xf numFmtId="164" fontId="0" fillId="7" borderId="1" xfId="0" applyNumberFormat="1" applyFon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1" xfId="0" applyNumberFormat="1" applyFont="1" applyFill="1" applyBorder="1" applyAlignment="1" applyProtection="1">
      <alignment horizontal="center" vertical="center"/>
      <protection locked="0"/>
    </xf>
    <xf numFmtId="2" fontId="5" fillId="9" borderId="11" xfId="0" applyNumberFormat="1" applyFont="1" applyFill="1" applyBorder="1" applyAlignment="1">
      <alignment horizontal="center" wrapText="1"/>
    </xf>
    <xf numFmtId="2" fontId="5" fillId="9" borderId="15" xfId="0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1" fontId="3" fillId="8" borderId="21" xfId="0" applyNumberFormat="1" applyFont="1" applyFill="1" applyBorder="1" applyAlignment="1" applyProtection="1">
      <alignment horizontal="center" vertical="center"/>
      <protection locked="0"/>
    </xf>
    <xf numFmtId="2" fontId="3" fillId="8" borderId="22" xfId="0" applyNumberFormat="1" applyFont="1" applyFill="1" applyBorder="1" applyAlignment="1" applyProtection="1">
      <alignment horizontal="center" vertical="center"/>
      <protection locked="0"/>
    </xf>
    <xf numFmtId="2" fontId="6" fillId="8" borderId="23" xfId="0" applyNumberFormat="1" applyFont="1" applyFill="1" applyBorder="1" applyAlignment="1" applyProtection="1">
      <alignment horizontal="center" vertical="center"/>
      <protection locked="0"/>
    </xf>
    <xf numFmtId="1" fontId="4" fillId="4" borderId="24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4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25" xfId="0" applyNumberFormat="1" applyFont="1" applyFill="1" applyBorder="1" applyAlignment="1" applyProtection="1">
      <alignment horizontal="center" vertical="center"/>
      <protection locked="0"/>
    </xf>
    <xf numFmtId="1" fontId="3" fillId="8" borderId="9" xfId="0" applyNumberFormat="1" applyFont="1" applyFill="1" applyBorder="1" applyAlignment="1" applyProtection="1">
      <alignment vertical="center"/>
      <protection locked="0"/>
    </xf>
    <xf numFmtId="1" fontId="8" fillId="3" borderId="6" xfId="0" applyNumberFormat="1" applyFont="1" applyFill="1" applyBorder="1" applyAlignment="1" applyProtection="1">
      <alignment horizontal="center" vertical="center"/>
      <protection locked="0"/>
    </xf>
    <xf numFmtId="2" fontId="8" fillId="3" borderId="7" xfId="0" applyNumberFormat="1" applyFont="1" applyFill="1" applyBorder="1" applyAlignment="1" applyProtection="1">
      <alignment horizontal="center" vertical="center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2" fontId="8" fillId="3" borderId="4" xfId="0" applyNumberFormat="1" applyFont="1" applyFill="1" applyBorder="1" applyAlignment="1" applyProtection="1">
      <alignment horizontal="center" vertical="center"/>
      <protection locked="0"/>
    </xf>
    <xf numFmtId="1" fontId="8" fillId="3" borderId="26" xfId="0" applyNumberFormat="1" applyFont="1" applyFill="1" applyBorder="1" applyAlignment="1" applyProtection="1">
      <alignment horizontal="center" vertical="center"/>
      <protection locked="0"/>
    </xf>
    <xf numFmtId="2" fontId="8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6" borderId="27" xfId="0" applyFont="1" applyFill="1" applyBorder="1" applyAlignment="1">
      <alignment horizontal="center" vertical="center" wrapText="1"/>
    </xf>
    <xf numFmtId="1" fontId="8" fillId="2" borderId="28" xfId="0" applyNumberFormat="1" applyFont="1" applyFill="1" applyBorder="1" applyAlignment="1" applyProtection="1">
      <alignment horizontal="center" vertical="center"/>
      <protection locked="0"/>
    </xf>
    <xf numFmtId="1" fontId="8" fillId="2" borderId="29" xfId="0" applyNumberFormat="1" applyFont="1" applyFill="1" applyBorder="1" applyAlignment="1" applyProtection="1">
      <alignment horizontal="center" vertical="center"/>
      <protection locked="0"/>
    </xf>
    <xf numFmtId="1" fontId="8" fillId="2" borderId="30" xfId="0" applyNumberFormat="1" applyFont="1" applyFill="1" applyBorder="1" applyAlignment="1" applyProtection="1">
      <alignment horizontal="center" vertical="center"/>
      <protection locked="0"/>
    </xf>
    <xf numFmtId="1" fontId="5" fillId="8" borderId="15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8000"/>
      <color rgb="FF0000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10</xdr:col>
      <xdr:colOff>983739</xdr:colOff>
      <xdr:row>105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96500"/>
          <a:ext cx="7112869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16565</xdr:rowOff>
    </xdr:from>
    <xdr:to>
      <xdr:col>10</xdr:col>
      <xdr:colOff>934539</xdr:colOff>
      <xdr:row>158</xdr:row>
      <xdr:rowOff>99391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09565"/>
          <a:ext cx="7063669" cy="99888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173935</xdr:rowOff>
    </xdr:from>
    <xdr:to>
      <xdr:col>10</xdr:col>
      <xdr:colOff>826181</xdr:colOff>
      <xdr:row>199</xdr:row>
      <xdr:rowOff>24506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72935"/>
          <a:ext cx="6955311" cy="7661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981075</xdr:colOff>
      <xdr:row>52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7707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Normal="100" zoomScaleSheetLayoutView="100" workbookViewId="0">
      <selection activeCell="A12" sqref="A12"/>
    </sheetView>
  </sheetViews>
  <sheetFormatPr defaultColWidth="9.140625" defaultRowHeight="15" x14ac:dyDescent="0.25"/>
  <cols>
    <col min="1" max="1" width="25.85546875" style="1" customWidth="1"/>
    <col min="2" max="2" width="16.85546875" style="1" customWidth="1"/>
    <col min="3" max="17" width="13.42578125" style="1" customWidth="1"/>
    <col min="18" max="18" width="16.7109375" style="1" customWidth="1"/>
    <col min="19" max="16384" width="9.140625" style="1"/>
  </cols>
  <sheetData>
    <row r="1" spans="1:18" ht="15" customHeight="1" x14ac:dyDescent="0.25">
      <c r="A1" s="4"/>
      <c r="B1" s="4"/>
      <c r="C1" s="59" t="s">
        <v>38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15" customHeight="1" x14ac:dyDescent="0.25">
      <c r="A2" s="4"/>
      <c r="B2" s="4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15.75" customHeight="1" thickBot="1" x14ac:dyDescent="0.3">
      <c r="A3" s="5"/>
      <c r="B3" s="5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45.75" thickBot="1" x14ac:dyDescent="0.3">
      <c r="A4" s="25" t="s">
        <v>3</v>
      </c>
      <c r="B4" s="40" t="s">
        <v>0</v>
      </c>
      <c r="C4" s="31" t="s">
        <v>1</v>
      </c>
      <c r="D4" s="32" t="s">
        <v>2</v>
      </c>
      <c r="E4" s="33" t="s">
        <v>4</v>
      </c>
      <c r="F4" s="31" t="s">
        <v>36</v>
      </c>
      <c r="G4" s="32" t="s">
        <v>2</v>
      </c>
      <c r="H4" s="33" t="s">
        <v>4</v>
      </c>
      <c r="I4" s="31" t="s">
        <v>37</v>
      </c>
      <c r="J4" s="32" t="s">
        <v>2</v>
      </c>
      <c r="K4" s="33" t="s">
        <v>4</v>
      </c>
      <c r="L4" s="31" t="s">
        <v>44</v>
      </c>
      <c r="M4" s="32" t="s">
        <v>2</v>
      </c>
      <c r="N4" s="33" t="s">
        <v>4</v>
      </c>
      <c r="O4" s="31" t="s">
        <v>48</v>
      </c>
      <c r="P4" s="32" t="s">
        <v>2</v>
      </c>
      <c r="Q4" s="33" t="s">
        <v>4</v>
      </c>
      <c r="R4" s="51" t="s">
        <v>31</v>
      </c>
    </row>
    <row r="5" spans="1:18" s="2" customFormat="1" x14ac:dyDescent="0.25">
      <c r="A5" s="56" t="s">
        <v>20</v>
      </c>
      <c r="B5" s="41" t="s">
        <v>17</v>
      </c>
      <c r="C5" s="45">
        <v>6</v>
      </c>
      <c r="D5" s="34">
        <f>'MJERE KUĆICA'!$H$12</f>
        <v>3.0402249999999995</v>
      </c>
      <c r="E5" s="46">
        <f t="shared" ref="E5:E9" si="0">C5*D5</f>
        <v>18.241349999999997</v>
      </c>
      <c r="F5" s="45">
        <v>0</v>
      </c>
      <c r="G5" s="34">
        <f>'MJERE KUĆICA'!$H$22</f>
        <v>5.5643750000000001</v>
      </c>
      <c r="H5" s="46">
        <f t="shared" ref="H5:H9" si="1">F5*G5</f>
        <v>0</v>
      </c>
      <c r="I5" s="45">
        <v>0</v>
      </c>
      <c r="J5" s="34">
        <f>'MJERE KUĆICA'!$H$34</f>
        <v>4.7978250000000005</v>
      </c>
      <c r="K5" s="46">
        <f t="shared" ref="K5:K9" si="2">I5*J5</f>
        <v>0</v>
      </c>
      <c r="L5" s="45">
        <v>0</v>
      </c>
      <c r="M5" s="34">
        <f>'MJERE KUĆICA'!H46</f>
        <v>2.2393000000000001</v>
      </c>
      <c r="N5" s="46">
        <f t="shared" ref="N5:N9" si="3">L5*M5</f>
        <v>0</v>
      </c>
      <c r="O5" s="45">
        <v>0</v>
      </c>
      <c r="P5" s="34">
        <f>'MJERE KUĆICA'!H53</f>
        <v>2.3996</v>
      </c>
      <c r="Q5" s="46">
        <f t="shared" ref="Q5:Q9" si="4">O5*P5</f>
        <v>0</v>
      </c>
      <c r="R5" s="52">
        <f>C5</f>
        <v>6</v>
      </c>
    </row>
    <row r="6" spans="1:18" s="2" customFormat="1" x14ac:dyDescent="0.25">
      <c r="A6" s="57"/>
      <c r="B6" s="42" t="s">
        <v>18</v>
      </c>
      <c r="C6" s="47">
        <v>0</v>
      </c>
      <c r="D6" s="26">
        <f>'MJERE KUĆICA'!$H$12</f>
        <v>3.0402249999999995</v>
      </c>
      <c r="E6" s="48">
        <f t="shared" si="0"/>
        <v>0</v>
      </c>
      <c r="F6" s="47">
        <v>4</v>
      </c>
      <c r="G6" s="26">
        <f>'MJERE KUĆICA'!$H$22</f>
        <v>5.5643750000000001</v>
      </c>
      <c r="H6" s="48">
        <f t="shared" si="1"/>
        <v>22.2575</v>
      </c>
      <c r="I6" s="47">
        <v>0</v>
      </c>
      <c r="J6" s="26">
        <f>'MJERE KUĆICA'!$H$34</f>
        <v>4.7978250000000005</v>
      </c>
      <c r="K6" s="48">
        <f t="shared" si="2"/>
        <v>0</v>
      </c>
      <c r="L6" s="47">
        <v>0</v>
      </c>
      <c r="M6" s="26">
        <f>M5</f>
        <v>2.2393000000000001</v>
      </c>
      <c r="N6" s="48">
        <f t="shared" si="3"/>
        <v>0</v>
      </c>
      <c r="O6" s="47">
        <v>0</v>
      </c>
      <c r="P6" s="26">
        <f>P5</f>
        <v>2.3996</v>
      </c>
      <c r="Q6" s="48">
        <f t="shared" si="4"/>
        <v>0</v>
      </c>
      <c r="R6" s="53">
        <f>F6</f>
        <v>4</v>
      </c>
    </row>
    <row r="7" spans="1:18" s="2" customFormat="1" x14ac:dyDescent="0.25">
      <c r="A7" s="58"/>
      <c r="B7" s="42" t="s">
        <v>32</v>
      </c>
      <c r="C7" s="47">
        <v>0</v>
      </c>
      <c r="D7" s="26">
        <f t="shared" ref="D7" si="5">$D$5</f>
        <v>3.0402249999999995</v>
      </c>
      <c r="E7" s="48">
        <f t="shared" si="0"/>
        <v>0</v>
      </c>
      <c r="F7" s="47">
        <v>0</v>
      </c>
      <c r="G7" s="26">
        <f t="shared" ref="G7" si="6">$G$5</f>
        <v>5.5643750000000001</v>
      </c>
      <c r="H7" s="48">
        <f t="shared" si="1"/>
        <v>0</v>
      </c>
      <c r="I7" s="47">
        <v>6</v>
      </c>
      <c r="J7" s="26">
        <f t="shared" ref="J7" si="7">$J$5</f>
        <v>4.7978250000000005</v>
      </c>
      <c r="K7" s="48">
        <f t="shared" si="2"/>
        <v>28.786950000000004</v>
      </c>
      <c r="L7" s="47">
        <v>0</v>
      </c>
      <c r="M7" s="26">
        <f t="shared" ref="M7:M9" si="8">M6</f>
        <v>2.2393000000000001</v>
      </c>
      <c r="N7" s="48">
        <f t="shared" si="3"/>
        <v>0</v>
      </c>
      <c r="O7" s="47">
        <v>0</v>
      </c>
      <c r="P7" s="26">
        <f t="shared" ref="P7:P9" si="9">P6</f>
        <v>2.3996</v>
      </c>
      <c r="Q7" s="48">
        <f t="shared" si="4"/>
        <v>0</v>
      </c>
      <c r="R7" s="53">
        <f>I7</f>
        <v>6</v>
      </c>
    </row>
    <row r="8" spans="1:18" s="2" customFormat="1" x14ac:dyDescent="0.25">
      <c r="A8" s="58"/>
      <c r="B8" s="42" t="s">
        <v>19</v>
      </c>
      <c r="C8" s="47">
        <v>0</v>
      </c>
      <c r="D8" s="26">
        <f>'MJERE KUĆICA'!$H$12</f>
        <v>3.0402249999999995</v>
      </c>
      <c r="E8" s="48">
        <f t="shared" si="0"/>
        <v>0</v>
      </c>
      <c r="F8" s="47">
        <v>0</v>
      </c>
      <c r="G8" s="26">
        <f>'MJERE KUĆICA'!$H$22</f>
        <v>5.5643750000000001</v>
      </c>
      <c r="H8" s="48">
        <f t="shared" si="1"/>
        <v>0</v>
      </c>
      <c r="I8" s="47">
        <v>8</v>
      </c>
      <c r="J8" s="26">
        <f>'MJERE KUĆICA'!$H$34</f>
        <v>4.7978250000000005</v>
      </c>
      <c r="K8" s="48">
        <f t="shared" si="2"/>
        <v>38.382600000000004</v>
      </c>
      <c r="L8" s="47">
        <v>0</v>
      </c>
      <c r="M8" s="26">
        <f t="shared" si="8"/>
        <v>2.2393000000000001</v>
      </c>
      <c r="N8" s="48">
        <f t="shared" si="3"/>
        <v>0</v>
      </c>
      <c r="O8" s="47">
        <v>0</v>
      </c>
      <c r="P8" s="26">
        <f t="shared" si="9"/>
        <v>2.3996</v>
      </c>
      <c r="Q8" s="48">
        <f t="shared" si="4"/>
        <v>0</v>
      </c>
      <c r="R8" s="53">
        <f>I8</f>
        <v>8</v>
      </c>
    </row>
    <row r="9" spans="1:18" s="2" customFormat="1" ht="15.75" thickBot="1" x14ac:dyDescent="0.3">
      <c r="A9" s="30"/>
      <c r="B9" s="43" t="s">
        <v>41</v>
      </c>
      <c r="C9" s="49">
        <v>0</v>
      </c>
      <c r="D9" s="26">
        <f>'MJERE KUĆICA'!$H$12</f>
        <v>3.0402249999999995</v>
      </c>
      <c r="E9" s="50">
        <f t="shared" si="0"/>
        <v>0</v>
      </c>
      <c r="F9" s="49">
        <v>0</v>
      </c>
      <c r="G9" s="26">
        <f>'MJERE KUĆICA'!$H$22</f>
        <v>5.5643750000000001</v>
      </c>
      <c r="H9" s="48">
        <f t="shared" si="1"/>
        <v>0</v>
      </c>
      <c r="I9" s="49">
        <v>0</v>
      </c>
      <c r="J9" s="26">
        <f>'MJERE KUĆICA'!$H$34</f>
        <v>4.7978250000000005</v>
      </c>
      <c r="K9" s="50">
        <f t="shared" si="2"/>
        <v>0</v>
      </c>
      <c r="L9" s="49">
        <v>2</v>
      </c>
      <c r="M9" s="26">
        <f t="shared" si="8"/>
        <v>2.2393000000000001</v>
      </c>
      <c r="N9" s="48">
        <f t="shared" si="3"/>
        <v>4.4786000000000001</v>
      </c>
      <c r="O9" s="49">
        <v>2</v>
      </c>
      <c r="P9" s="26">
        <f t="shared" si="9"/>
        <v>2.3996</v>
      </c>
      <c r="Q9" s="48">
        <f t="shared" si="4"/>
        <v>4.7991999999999999</v>
      </c>
      <c r="R9" s="54">
        <f>L9+O9</f>
        <v>4</v>
      </c>
    </row>
    <row r="10" spans="1:18" ht="15" customHeight="1" thickBot="1" x14ac:dyDescent="0.3">
      <c r="A10" s="27" t="s">
        <v>39</v>
      </c>
      <c r="B10" s="44"/>
      <c r="C10" s="37">
        <f>SUM(C5:C9)</f>
        <v>6</v>
      </c>
      <c r="D10" s="38"/>
      <c r="E10" s="39">
        <f>SUM(E5:E9)</f>
        <v>18.241349999999997</v>
      </c>
      <c r="F10" s="37">
        <f>SUM(F5:F9)</f>
        <v>4</v>
      </c>
      <c r="G10" s="38"/>
      <c r="H10" s="39">
        <f>SUM(H5:H9)</f>
        <v>22.2575</v>
      </c>
      <c r="I10" s="37">
        <f>SUM(I5:I9)</f>
        <v>14</v>
      </c>
      <c r="J10" s="38"/>
      <c r="K10" s="39">
        <f>SUM(K5:K9)</f>
        <v>67.169550000000015</v>
      </c>
      <c r="L10" s="37">
        <f>SUM(L5:L9)</f>
        <v>2</v>
      </c>
      <c r="M10" s="38"/>
      <c r="N10" s="39">
        <f>SUM(N5:N9)</f>
        <v>4.4786000000000001</v>
      </c>
      <c r="O10" s="37">
        <f>SUM(O5:O9)</f>
        <v>2</v>
      </c>
      <c r="P10" s="38"/>
      <c r="Q10" s="39">
        <f>SUM(Q5:Q9)</f>
        <v>4.7991999999999999</v>
      </c>
      <c r="R10" s="55">
        <f>SUM(R5:R9)</f>
        <v>28</v>
      </c>
    </row>
    <row r="11" spans="1:18" ht="15" customHeight="1" thickBot="1" x14ac:dyDescent="0.3">
      <c r="A11" s="28" t="s">
        <v>40</v>
      </c>
      <c r="B11" s="29">
        <f>E10+H10+K10+N10+Q10</f>
        <v>116.94620000000002</v>
      </c>
      <c r="C11" s="18"/>
      <c r="D11" s="19"/>
      <c r="E11" s="20"/>
      <c r="F11" s="18"/>
      <c r="G11" s="19"/>
      <c r="H11" s="20"/>
      <c r="I11" s="18"/>
      <c r="J11" s="19"/>
      <c r="K11" s="20"/>
      <c r="L11" s="20"/>
      <c r="M11" s="20"/>
      <c r="N11" s="20"/>
      <c r="O11" s="20"/>
      <c r="P11" s="20"/>
      <c r="Q11" s="20"/>
      <c r="R11" s="21"/>
    </row>
    <row r="12" spans="1:18" x14ac:dyDescent="0.25">
      <c r="A12" s="3"/>
      <c r="B12" s="3"/>
    </row>
    <row r="13" spans="1:18" x14ac:dyDescent="0.25">
      <c r="A13" s="3"/>
      <c r="B13" s="3"/>
    </row>
    <row r="14" spans="1:18" x14ac:dyDescent="0.25">
      <c r="A14" s="3"/>
      <c r="B14" s="3"/>
    </row>
    <row r="15" spans="1:18" x14ac:dyDescent="0.25">
      <c r="A15" s="3"/>
      <c r="B15" s="3"/>
    </row>
    <row r="16" spans="1:18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</sheetData>
  <mergeCells count="2">
    <mergeCell ref="A5:A8"/>
    <mergeCell ref="C1:R3"/>
  </mergeCells>
  <pageMargins left="0.23622047244094491" right="0.23622047244094491" top="0.74803149606299213" bottom="0.74803149606299213" header="0.31496062992125984" footer="0.31496062992125984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Normal="100" workbookViewId="0">
      <selection activeCell="N13" sqref="N13"/>
    </sheetView>
  </sheetViews>
  <sheetFormatPr defaultRowHeight="15" x14ac:dyDescent="0.25"/>
  <cols>
    <col min="3" max="3" width="9.140625" style="11"/>
    <col min="4" max="4" width="27.42578125" customWidth="1"/>
    <col min="8" max="8" width="11.5703125" customWidth="1"/>
  </cols>
  <sheetData>
    <row r="1" spans="1:12" ht="15" customHeight="1" x14ac:dyDescent="0.25">
      <c r="A1" s="59" t="s">
        <v>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5.7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x14ac:dyDescent="0.25">
      <c r="D4" s="61" t="s">
        <v>33</v>
      </c>
      <c r="E4" s="62"/>
      <c r="F4" s="62"/>
      <c r="G4" s="62"/>
      <c r="H4" s="63"/>
    </row>
    <row r="5" spans="1:12" x14ac:dyDescent="0.25">
      <c r="D5" s="6"/>
      <c r="E5" s="7" t="s">
        <v>5</v>
      </c>
      <c r="F5" s="7" t="s">
        <v>6</v>
      </c>
      <c r="G5" s="7" t="s">
        <v>7</v>
      </c>
      <c r="H5" s="7" t="s">
        <v>8</v>
      </c>
    </row>
    <row r="6" spans="1:12" x14ac:dyDescent="0.25">
      <c r="C6" s="24" t="s">
        <v>23</v>
      </c>
      <c r="D6" s="12" t="s">
        <v>14</v>
      </c>
      <c r="E6" s="13">
        <v>1.22</v>
      </c>
      <c r="F6" s="13">
        <v>0.28499999999999998</v>
      </c>
      <c r="G6" s="13">
        <v>1</v>
      </c>
      <c r="H6" s="9">
        <f t="shared" ref="H6" si="0">E6*F6*G6</f>
        <v>0.34769999999999995</v>
      </c>
    </row>
    <row r="7" spans="1:12" x14ac:dyDescent="0.25">
      <c r="C7" s="24" t="s">
        <v>24</v>
      </c>
      <c r="D7" s="8" t="s">
        <v>9</v>
      </c>
      <c r="E7" s="14">
        <v>1.38</v>
      </c>
      <c r="F7" s="14">
        <v>0.71</v>
      </c>
      <c r="G7" s="15">
        <v>1</v>
      </c>
      <c r="H7" s="9">
        <f>E7*F7*G7</f>
        <v>0.97979999999999989</v>
      </c>
    </row>
    <row r="8" spans="1:12" x14ac:dyDescent="0.25">
      <c r="C8" s="24" t="s">
        <v>26</v>
      </c>
      <c r="D8" s="8" t="s">
        <v>15</v>
      </c>
      <c r="E8" s="14">
        <v>0.74</v>
      </c>
      <c r="F8" s="14">
        <v>0.28499999999999998</v>
      </c>
      <c r="G8" s="15">
        <v>1</v>
      </c>
      <c r="H8" s="9">
        <f t="shared" ref="H8:H11" si="1">E8*F8*G8</f>
        <v>0.21089999999999998</v>
      </c>
    </row>
    <row r="9" spans="1:12" x14ac:dyDescent="0.25">
      <c r="C9" s="24" t="s">
        <v>27</v>
      </c>
      <c r="D9" s="8" t="s">
        <v>11</v>
      </c>
      <c r="E9" s="14">
        <v>0.62</v>
      </c>
      <c r="F9" s="14">
        <v>1.395</v>
      </c>
      <c r="G9" s="15">
        <v>1</v>
      </c>
      <c r="H9" s="9">
        <f t="shared" si="1"/>
        <v>0.8649</v>
      </c>
    </row>
    <row r="10" spans="1:12" x14ac:dyDescent="0.25">
      <c r="C10" s="24" t="s">
        <v>28</v>
      </c>
      <c r="D10" s="8" t="s">
        <v>16</v>
      </c>
      <c r="E10" s="14">
        <v>0.36499999999999999</v>
      </c>
      <c r="F10" s="14">
        <v>0.28499999999999998</v>
      </c>
      <c r="G10" s="15">
        <v>1</v>
      </c>
      <c r="H10" s="9">
        <f t="shared" ref="H10" si="2">E10*F10*G10</f>
        <v>0.10402499999999999</v>
      </c>
    </row>
    <row r="11" spans="1:12" x14ac:dyDescent="0.25">
      <c r="C11" s="24" t="s">
        <v>29</v>
      </c>
      <c r="D11" s="8" t="s">
        <v>12</v>
      </c>
      <c r="E11" s="14">
        <v>0.36499999999999999</v>
      </c>
      <c r="F11" s="14">
        <v>1.46</v>
      </c>
      <c r="G11" s="15">
        <v>1</v>
      </c>
      <c r="H11" s="9">
        <f t="shared" si="1"/>
        <v>0.53289999999999993</v>
      </c>
    </row>
    <row r="12" spans="1:12" x14ac:dyDescent="0.25">
      <c r="E12" s="11"/>
      <c r="F12" s="67" t="s">
        <v>13</v>
      </c>
      <c r="G12" s="67"/>
      <c r="H12" s="22">
        <f>SUM(H6:H11)</f>
        <v>3.0402249999999995</v>
      </c>
    </row>
    <row r="13" spans="1:12" x14ac:dyDescent="0.25">
      <c r="E13" s="11"/>
      <c r="F13" s="16"/>
      <c r="G13" s="16"/>
      <c r="H13" s="17"/>
    </row>
    <row r="14" spans="1:12" x14ac:dyDescent="0.25">
      <c r="E14" s="11"/>
      <c r="F14" s="16"/>
      <c r="G14" s="16"/>
      <c r="H14" s="17"/>
    </row>
    <row r="16" spans="1:12" x14ac:dyDescent="0.25">
      <c r="D16" s="61" t="s">
        <v>34</v>
      </c>
      <c r="E16" s="62"/>
      <c r="F16" s="62"/>
      <c r="G16" s="62"/>
      <c r="H16" s="63"/>
    </row>
    <row r="17" spans="3:8" x14ac:dyDescent="0.25">
      <c r="D17" s="6"/>
      <c r="E17" s="7" t="s">
        <v>5</v>
      </c>
      <c r="F17" s="7" t="s">
        <v>6</v>
      </c>
      <c r="G17" s="7" t="s">
        <v>7</v>
      </c>
      <c r="H17" s="7" t="s">
        <v>8</v>
      </c>
    </row>
    <row r="18" spans="3:8" x14ac:dyDescent="0.25">
      <c r="C18" s="24" t="s">
        <v>23</v>
      </c>
      <c r="D18" s="8" t="s">
        <v>9</v>
      </c>
      <c r="E18" s="9">
        <v>1.415</v>
      </c>
      <c r="F18" s="9">
        <v>1.105</v>
      </c>
      <c r="G18" s="10">
        <v>1</v>
      </c>
      <c r="H18" s="9">
        <f>E18*F18*G18</f>
        <v>1.5635749999999999</v>
      </c>
    </row>
    <row r="19" spans="3:8" x14ac:dyDescent="0.25">
      <c r="C19" s="24" t="s">
        <v>24</v>
      </c>
      <c r="D19" s="8" t="s">
        <v>10</v>
      </c>
      <c r="E19" s="9">
        <v>0.315</v>
      </c>
      <c r="F19" s="9">
        <v>1.855</v>
      </c>
      <c r="G19" s="10">
        <v>3</v>
      </c>
      <c r="H19" s="9">
        <f t="shared" ref="H19:H21" si="3">E19*F19*G19</f>
        <v>1.7529749999999999</v>
      </c>
    </row>
    <row r="20" spans="3:8" x14ac:dyDescent="0.25">
      <c r="C20" s="24" t="s">
        <v>25</v>
      </c>
      <c r="D20" s="8" t="s">
        <v>11</v>
      </c>
      <c r="E20" s="9">
        <v>0.61499999999999999</v>
      </c>
      <c r="F20" s="9">
        <v>1.8</v>
      </c>
      <c r="G20" s="10">
        <v>1</v>
      </c>
      <c r="H20" s="9">
        <f t="shared" si="3"/>
        <v>1.107</v>
      </c>
    </row>
    <row r="21" spans="3:8" x14ac:dyDescent="0.25">
      <c r="C21" s="24" t="s">
        <v>26</v>
      </c>
      <c r="D21" s="8" t="s">
        <v>12</v>
      </c>
      <c r="E21" s="9">
        <v>0.61499999999999999</v>
      </c>
      <c r="F21" s="9">
        <v>1.855</v>
      </c>
      <c r="G21" s="10">
        <v>1</v>
      </c>
      <c r="H21" s="9">
        <f t="shared" si="3"/>
        <v>1.140825</v>
      </c>
    </row>
    <row r="22" spans="3:8" x14ac:dyDescent="0.25">
      <c r="E22" s="11"/>
      <c r="F22" s="67" t="s">
        <v>13</v>
      </c>
      <c r="G22" s="67"/>
      <c r="H22" s="23">
        <f>SUM(H18:H21)</f>
        <v>5.5643750000000001</v>
      </c>
    </row>
    <row r="25" spans="3:8" x14ac:dyDescent="0.25">
      <c r="D25" s="61" t="s">
        <v>35</v>
      </c>
      <c r="E25" s="62"/>
      <c r="F25" s="62"/>
      <c r="G25" s="62"/>
      <c r="H25" s="63"/>
    </row>
    <row r="26" spans="3:8" x14ac:dyDescent="0.25">
      <c r="D26" s="6"/>
      <c r="E26" s="7" t="s">
        <v>5</v>
      </c>
      <c r="F26" s="7" t="s">
        <v>6</v>
      </c>
      <c r="G26" s="7" t="s">
        <v>7</v>
      </c>
      <c r="H26" s="7" t="s">
        <v>8</v>
      </c>
    </row>
    <row r="27" spans="3:8" x14ac:dyDescent="0.25">
      <c r="C27" s="24" t="s">
        <v>23</v>
      </c>
      <c r="D27" s="12" t="s">
        <v>14</v>
      </c>
      <c r="E27" s="13">
        <v>1.2749999999999999</v>
      </c>
      <c r="F27" s="13">
        <v>0.38</v>
      </c>
      <c r="G27" s="13">
        <v>1</v>
      </c>
      <c r="H27" s="9">
        <f t="shared" ref="H27" si="4">E27*F27*G27</f>
        <v>0.48449999999999999</v>
      </c>
    </row>
    <row r="28" spans="3:8" x14ac:dyDescent="0.25">
      <c r="C28" s="24" t="s">
        <v>24</v>
      </c>
      <c r="D28" s="8" t="s">
        <v>9</v>
      </c>
      <c r="E28" s="14">
        <v>1.2749999999999999</v>
      </c>
      <c r="F28" s="14">
        <v>0.47</v>
      </c>
      <c r="G28" s="15">
        <v>1</v>
      </c>
      <c r="H28" s="9">
        <f>E28*F28*G28</f>
        <v>0.59924999999999995</v>
      </c>
    </row>
    <row r="29" spans="3:8" x14ac:dyDescent="0.25">
      <c r="C29" s="24" t="s">
        <v>26</v>
      </c>
      <c r="D29" s="8" t="s">
        <v>21</v>
      </c>
      <c r="E29" s="14">
        <v>0.41</v>
      </c>
      <c r="F29" s="14">
        <v>0.38</v>
      </c>
      <c r="G29" s="15">
        <v>3</v>
      </c>
      <c r="H29" s="9">
        <f>E29*F29*G29</f>
        <v>0.46739999999999998</v>
      </c>
    </row>
    <row r="30" spans="3:8" x14ac:dyDescent="0.25">
      <c r="C30" s="24" t="s">
        <v>27</v>
      </c>
      <c r="D30" s="8" t="s">
        <v>10</v>
      </c>
      <c r="E30" s="14">
        <v>0.41</v>
      </c>
      <c r="F30" s="14">
        <v>1.22</v>
      </c>
      <c r="G30" s="15">
        <v>3</v>
      </c>
      <c r="H30" s="9">
        <f t="shared" ref="H30:H33" si="5">E30*F30*G30</f>
        <v>1.5005999999999999</v>
      </c>
    </row>
    <row r="31" spans="3:8" x14ac:dyDescent="0.25">
      <c r="C31" s="24" t="s">
        <v>28</v>
      </c>
      <c r="D31" s="8" t="s">
        <v>22</v>
      </c>
      <c r="E31" s="14">
        <v>1.2749999999999999</v>
      </c>
      <c r="F31" s="14">
        <v>0.38</v>
      </c>
      <c r="G31" s="15">
        <v>1</v>
      </c>
      <c r="H31" s="9">
        <f t="shared" si="5"/>
        <v>0.48449999999999999</v>
      </c>
    </row>
    <row r="32" spans="3:8" ht="15" customHeight="1" x14ac:dyDescent="0.25">
      <c r="C32" s="24" t="s">
        <v>29</v>
      </c>
      <c r="D32" s="8" t="s">
        <v>11</v>
      </c>
      <c r="E32" s="14">
        <v>0.57499999999999996</v>
      </c>
      <c r="F32" s="14">
        <v>1.165</v>
      </c>
      <c r="G32" s="15">
        <v>1</v>
      </c>
      <c r="H32" s="9">
        <f t="shared" si="5"/>
        <v>0.669875</v>
      </c>
    </row>
    <row r="33" spans="3:8" x14ac:dyDescent="0.25">
      <c r="C33" s="24" t="s">
        <v>30</v>
      </c>
      <c r="D33" s="8" t="s">
        <v>12</v>
      </c>
      <c r="E33" s="14">
        <v>0.48499999999999999</v>
      </c>
      <c r="F33" s="14">
        <v>1.22</v>
      </c>
      <c r="G33" s="15">
        <v>1</v>
      </c>
      <c r="H33" s="9">
        <f t="shared" si="5"/>
        <v>0.5917</v>
      </c>
    </row>
    <row r="34" spans="3:8" ht="15" customHeight="1" x14ac:dyDescent="0.25">
      <c r="E34" s="11"/>
      <c r="F34" s="67" t="s">
        <v>13</v>
      </c>
      <c r="G34" s="67"/>
      <c r="H34" s="22">
        <f>SUM(H27:H33)</f>
        <v>4.7978250000000005</v>
      </c>
    </row>
    <row r="35" spans="3:8" ht="15" customHeight="1" x14ac:dyDescent="0.25"/>
    <row r="37" spans="3:8" x14ac:dyDescent="0.25">
      <c r="C37"/>
    </row>
    <row r="38" spans="3:8" x14ac:dyDescent="0.25">
      <c r="D38" s="61" t="s">
        <v>43</v>
      </c>
      <c r="E38" s="62"/>
      <c r="F38" s="62"/>
      <c r="G38" s="62"/>
      <c r="H38" s="63"/>
    </row>
    <row r="39" spans="3:8" x14ac:dyDescent="0.25">
      <c r="D39" s="6"/>
      <c r="E39" s="7" t="s">
        <v>5</v>
      </c>
      <c r="F39" s="7" t="s">
        <v>6</v>
      </c>
      <c r="G39" s="7" t="s">
        <v>7</v>
      </c>
      <c r="H39" s="7" t="s">
        <v>8</v>
      </c>
    </row>
    <row r="40" spans="3:8" x14ac:dyDescent="0.25">
      <c r="C40" s="24" t="s">
        <v>23</v>
      </c>
      <c r="D40" s="12" t="s">
        <v>14</v>
      </c>
      <c r="E40" s="14">
        <v>1</v>
      </c>
      <c r="F40" s="14">
        <v>0.34</v>
      </c>
      <c r="G40" s="13">
        <v>1</v>
      </c>
      <c r="H40" s="9">
        <f t="shared" ref="H40" si="6">E40*F40*G40</f>
        <v>0.34</v>
      </c>
    </row>
    <row r="41" spans="3:8" x14ac:dyDescent="0.25">
      <c r="C41" s="24" t="s">
        <v>24</v>
      </c>
      <c r="D41" s="8" t="s">
        <v>9</v>
      </c>
      <c r="E41" s="14">
        <v>1.0900000000000001</v>
      </c>
      <c r="F41" s="14">
        <v>0.5</v>
      </c>
      <c r="G41" s="15">
        <v>1</v>
      </c>
      <c r="H41" s="9">
        <f>E41*F41*G41</f>
        <v>0.54500000000000004</v>
      </c>
    </row>
    <row r="42" spans="3:8" x14ac:dyDescent="0.25">
      <c r="C42" s="24" t="s">
        <v>42</v>
      </c>
      <c r="D42" s="8" t="s">
        <v>15</v>
      </c>
      <c r="E42" s="14">
        <v>0.52</v>
      </c>
      <c r="F42" s="14">
        <v>1.1000000000000001</v>
      </c>
      <c r="G42" s="15">
        <v>1</v>
      </c>
      <c r="H42" s="9">
        <f t="shared" ref="H42:H45" si="7">E42*F42*G42</f>
        <v>0.57200000000000006</v>
      </c>
    </row>
    <row r="43" spans="3:8" x14ac:dyDescent="0.25">
      <c r="C43" s="24" t="s">
        <v>26</v>
      </c>
      <c r="D43" s="8" t="s">
        <v>11</v>
      </c>
      <c r="E43" s="14">
        <v>0.28999999999999998</v>
      </c>
      <c r="F43" s="14">
        <v>0.43</v>
      </c>
      <c r="G43" s="15">
        <v>1</v>
      </c>
      <c r="H43" s="9">
        <f t="shared" si="7"/>
        <v>0.12469999999999999</v>
      </c>
    </row>
    <row r="44" spans="3:8" x14ac:dyDescent="0.25">
      <c r="C44" s="24" t="s">
        <v>27</v>
      </c>
      <c r="D44" s="8" t="s">
        <v>16</v>
      </c>
      <c r="E44" s="14">
        <v>0.28999999999999998</v>
      </c>
      <c r="F44" s="14">
        <v>1.2</v>
      </c>
      <c r="G44" s="15">
        <v>1</v>
      </c>
      <c r="H44" s="9">
        <f t="shared" si="7"/>
        <v>0.34799999999999998</v>
      </c>
    </row>
    <row r="45" spans="3:8" x14ac:dyDescent="0.25">
      <c r="C45" s="24" t="s">
        <v>28</v>
      </c>
      <c r="D45" s="8" t="s">
        <v>12</v>
      </c>
      <c r="E45" s="14">
        <v>0.72</v>
      </c>
      <c r="F45" s="14">
        <v>0.43</v>
      </c>
      <c r="G45" s="15">
        <v>1</v>
      </c>
      <c r="H45" s="9">
        <f t="shared" si="7"/>
        <v>0.30959999999999999</v>
      </c>
    </row>
    <row r="46" spans="3:8" x14ac:dyDescent="0.25">
      <c r="E46" s="11"/>
      <c r="F46" s="66" t="s">
        <v>13</v>
      </c>
      <c r="G46" s="66"/>
      <c r="H46" s="36">
        <f>SUM(H40:H45)</f>
        <v>2.2393000000000001</v>
      </c>
    </row>
    <row r="47" spans="3:8" x14ac:dyDescent="0.25">
      <c r="C47"/>
    </row>
    <row r="49" spans="3:8" x14ac:dyDescent="0.25">
      <c r="D49" s="61" t="s">
        <v>45</v>
      </c>
      <c r="E49" s="62"/>
      <c r="F49" s="62"/>
      <c r="G49" s="62"/>
      <c r="H49" s="63"/>
    </row>
    <row r="50" spans="3:8" x14ac:dyDescent="0.25">
      <c r="D50" s="6"/>
      <c r="E50" s="35" t="s">
        <v>5</v>
      </c>
      <c r="F50" s="35" t="s">
        <v>6</v>
      </c>
      <c r="G50" s="35" t="s">
        <v>7</v>
      </c>
      <c r="H50" s="35" t="s">
        <v>8</v>
      </c>
    </row>
    <row r="51" spans="3:8" x14ac:dyDescent="0.25">
      <c r="C51" s="24" t="s">
        <v>23</v>
      </c>
      <c r="D51" s="8" t="s">
        <v>46</v>
      </c>
      <c r="E51" s="9">
        <v>0.62</v>
      </c>
      <c r="F51" s="9">
        <v>1.33</v>
      </c>
      <c r="G51" s="10">
        <v>1</v>
      </c>
      <c r="H51" s="9">
        <f t="shared" ref="H51:H52" si="8">E51*F51*G51</f>
        <v>0.8246</v>
      </c>
    </row>
    <row r="52" spans="3:8" x14ac:dyDescent="0.25">
      <c r="C52" s="24" t="s">
        <v>24</v>
      </c>
      <c r="D52" s="8" t="s">
        <v>47</v>
      </c>
      <c r="E52" s="9">
        <v>0.7</v>
      </c>
      <c r="F52" s="9">
        <v>2.25</v>
      </c>
      <c r="G52" s="10">
        <v>1</v>
      </c>
      <c r="H52" s="9">
        <f t="shared" si="8"/>
        <v>1.575</v>
      </c>
    </row>
    <row r="53" spans="3:8" x14ac:dyDescent="0.25">
      <c r="E53" s="11"/>
      <c r="F53" s="64" t="s">
        <v>13</v>
      </c>
      <c r="G53" s="65"/>
      <c r="H53" s="36">
        <f>SUM(H51:H52)</f>
        <v>2.3996</v>
      </c>
    </row>
  </sheetData>
  <mergeCells count="11">
    <mergeCell ref="D49:H49"/>
    <mergeCell ref="F53:G53"/>
    <mergeCell ref="D38:H38"/>
    <mergeCell ref="F46:G46"/>
    <mergeCell ref="A1:L3"/>
    <mergeCell ref="D4:H4"/>
    <mergeCell ref="F12:G12"/>
    <mergeCell ref="F34:G34"/>
    <mergeCell ref="D16:H16"/>
    <mergeCell ref="F22:G22"/>
    <mergeCell ref="D25:H25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15" zoomScaleNormal="100" zoomScaleSheetLayoutView="115" workbookViewId="0">
      <selection activeCell="A160" sqref="A160"/>
    </sheetView>
  </sheetViews>
  <sheetFormatPr defaultRowHeight="15" x14ac:dyDescent="0.25"/>
  <cols>
    <col min="11" max="11" width="15.5703125" customWidth="1"/>
  </cols>
  <sheetData/>
  <pageMargins left="0.7" right="0.7" top="0.75" bottom="0.75" header="0.3" footer="0.3"/>
  <pageSetup paperSize="9" scale="81" orientation="portrait" verticalDpi="0" r:id="rId1"/>
  <rowBreaks count="2" manualBreakCount="2">
    <brk id="53" max="10" man="1"/>
    <brk id="10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IZRAČUN</vt:lpstr>
      <vt:lpstr>MJERE KUĆICA</vt:lpstr>
      <vt:lpstr>NACRTI KUĆICA I OPREME</vt:lpstr>
      <vt:lpstr>IZRAČUN!Print_Area</vt:lpstr>
      <vt:lpstr>'MJERE KUĆICA'!Print_Area</vt:lpstr>
      <vt:lpstr>'NACRTI KUĆICA I OPREME'!Print_Area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2021-10-22T12:54:29Z</cp:lastPrinted>
  <dcterms:created xsi:type="dcterms:W3CDTF">2012-09-18T08:40:16Z</dcterms:created>
  <dcterms:modified xsi:type="dcterms:W3CDTF">2024-10-30T10:33:34Z</dcterms:modified>
</cp:coreProperties>
</file>