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adojevic\Desktop\FOLIJE KUĆICE 2023\"/>
    </mc:Choice>
  </mc:AlternateContent>
  <bookViews>
    <workbookView xWindow="38730" yWindow="0" windowWidth="17685" windowHeight="7905" tabRatio="922"/>
  </bookViews>
  <sheets>
    <sheet name="IZRAČUN" sheetId="36" r:id="rId1"/>
    <sheet name="MJERE KUĆICA" sheetId="37" r:id="rId2"/>
    <sheet name="NACRTI KUĆICA I OPREME" sheetId="38" r:id="rId3"/>
  </sheets>
  <definedNames>
    <definedName name="_xlnm.Print_Area" localSheetId="0">IZRAČUN!$A$1:$L$11</definedName>
    <definedName name="_xlnm.Print_Area" localSheetId="1">'MJERE KUĆICA'!$A$1:$K$36</definedName>
    <definedName name="_xlnm.Print_Area" localSheetId="2">'NACRTI KUĆICA I OPREME'!$A$1:$K$159</definedName>
    <definedName name="_xlnm.Print_Titles" localSheetId="0">IZRAČUN!$A:$B</definedName>
  </definedNames>
  <calcPr calcId="152511"/>
</workbook>
</file>

<file path=xl/calcChain.xml><?xml version="1.0" encoding="utf-8"?>
<calcChain xmlns="http://schemas.openxmlformats.org/spreadsheetml/2006/main">
  <c r="B10" i="36" l="1"/>
  <c r="L8" i="36" l="1"/>
  <c r="L7" i="36"/>
  <c r="L6" i="36"/>
  <c r="L9" i="36" s="1"/>
  <c r="L5" i="36"/>
  <c r="I9" i="36" l="1"/>
  <c r="F9" i="36"/>
  <c r="C9" i="36"/>
  <c r="H29" i="37"/>
  <c r="H33" i="37"/>
  <c r="H32" i="37"/>
  <c r="H31" i="37"/>
  <c r="H30" i="37"/>
  <c r="H28" i="37"/>
  <c r="H27" i="37"/>
  <c r="H10" i="37"/>
  <c r="H11" i="37"/>
  <c r="H9" i="37"/>
  <c r="H8" i="37"/>
  <c r="H7" i="37"/>
  <c r="H6" i="37"/>
  <c r="H12" i="37" l="1"/>
  <c r="D8" i="36" s="1"/>
  <c r="H34" i="37"/>
  <c r="J6" i="36" s="1"/>
  <c r="D6" i="36"/>
  <c r="D5" i="36"/>
  <c r="D7" i="36" s="1"/>
  <c r="E7" i="36" s="1"/>
  <c r="J8" i="36"/>
  <c r="J5" i="36"/>
  <c r="J7" i="36" s="1"/>
  <c r="K7" i="36" s="1"/>
  <c r="H21" i="37"/>
  <c r="H20" i="37"/>
  <c r="H19" i="37"/>
  <c r="H18" i="37"/>
  <c r="E6" i="36" l="1"/>
  <c r="E8" i="36"/>
  <c r="E5" i="36"/>
  <c r="K6" i="36"/>
  <c r="K8" i="36"/>
  <c r="K5" i="36"/>
  <c r="H22" i="37"/>
  <c r="G6" i="36" l="1"/>
  <c r="H6" i="36" s="1"/>
  <c r="G8" i="36"/>
  <c r="H8" i="36" s="1"/>
  <c r="G5" i="36"/>
  <c r="K9" i="36"/>
  <c r="E9" i="36"/>
  <c r="H5" i="36" l="1"/>
  <c r="G7" i="36"/>
  <c r="H7" i="36" s="1"/>
  <c r="H9" i="36" l="1"/>
</calcChain>
</file>

<file path=xl/sharedStrings.xml><?xml version="1.0" encoding="utf-8"?>
<sst xmlns="http://schemas.openxmlformats.org/spreadsheetml/2006/main" count="73" uniqueCount="42">
  <si>
    <t>NAPLATNA POSTAJA</t>
  </si>
  <si>
    <t>BROJ NAPLATNIH KUĆICA TIP 1</t>
  </si>
  <si>
    <t xml:space="preserve">KVADRATURA (m2) </t>
  </si>
  <si>
    <t>AUTOCESTA</t>
  </si>
  <si>
    <t>UKUPNO (m2)</t>
  </si>
  <si>
    <t>Širina</t>
  </si>
  <si>
    <t>Visina</t>
  </si>
  <si>
    <t>Komada</t>
  </si>
  <si>
    <t>Ukupno m2</t>
  </si>
  <si>
    <t>Prednji prozor</t>
  </si>
  <si>
    <t>Bočni prozor</t>
  </si>
  <si>
    <t>Vrata</t>
  </si>
  <si>
    <t>Zadnji prozor</t>
  </si>
  <si>
    <t>Sveukupno m2</t>
  </si>
  <si>
    <t>Prednji prozor - oberliht</t>
  </si>
  <si>
    <t>Vrata - oberliht</t>
  </si>
  <si>
    <t>Zadnji prozor - oberliht</t>
  </si>
  <si>
    <t>Svilaj</t>
  </si>
  <si>
    <t>Đakovo</t>
  </si>
  <si>
    <t>Osijek</t>
  </si>
  <si>
    <t>A5</t>
  </si>
  <si>
    <t>Bočni prozor - oberliht</t>
  </si>
  <si>
    <t>Vrata i zadnji prozor-oberliht</t>
  </si>
  <si>
    <t>A</t>
  </si>
  <si>
    <t>B</t>
  </si>
  <si>
    <t>C</t>
  </si>
  <si>
    <t>D</t>
  </si>
  <si>
    <t>E</t>
  </si>
  <si>
    <t>F</t>
  </si>
  <si>
    <t>G</t>
  </si>
  <si>
    <t>H</t>
  </si>
  <si>
    <t>UKUPNO KUĆICA/DAVAČA KARTICA</t>
  </si>
  <si>
    <t>Čepin</t>
  </si>
  <si>
    <t>TIPOVI NAPLATNIH KUĆICA NA AUTOCESTI A5</t>
  </si>
  <si>
    <t>TIP KUĆICE 1  (Svilaj)</t>
  </si>
  <si>
    <t>TIP KUĆICE 2  (Đakovo)</t>
  </si>
  <si>
    <t>TIP KUĆICE 3  (Osijek i Čepin)</t>
  </si>
  <si>
    <t>BROJ NAPLATNIH KUĆICA TIP 2</t>
  </si>
  <si>
    <t>BROJ NAPLATNIH KUĆICA TIP 3</t>
  </si>
  <si>
    <t>RASPORED TIPOVA NAPLATNIH KUĆICA I PRIPADAJUĆE OPREME NA AUTOCESTI A5</t>
  </si>
  <si>
    <t>UKUPNO A5</t>
  </si>
  <si>
    <t>SVEUKUPNO 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</si>
</sst>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Border="1"/>
    <xf numFmtId="0" fontId="2" fillId="0" borderId="0" xfId="0" applyFont="1" applyAlignment="1">
      <alignment vertical="top"/>
    </xf>
    <xf numFmtId="0" fontId="2" fillId="0" borderId="15" xfId="0" applyFont="1" applyBorder="1" applyAlignment="1">
      <alignment vertical="top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 applyProtection="1">
      <alignment horizontal="center" vertical="center"/>
      <protection locked="0"/>
    </xf>
    <xf numFmtId="2" fontId="3" fillId="2" borderId="0" xfId="0" applyNumberFormat="1" applyFont="1" applyFill="1" applyBorder="1" applyAlignment="1" applyProtection="1">
      <alignment horizontal="center" vertical="center"/>
      <protection locked="0"/>
    </xf>
    <xf numFmtId="2" fontId="6" fillId="2" borderId="0" xfId="0" applyNumberFormat="1" applyFont="1" applyFill="1" applyBorder="1" applyAlignment="1" applyProtection="1">
      <alignment horizontal="center" vertical="center"/>
      <protection locked="0"/>
    </xf>
    <xf numFmtId="1" fontId="2" fillId="2" borderId="0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0" fillId="7" borderId="1" xfId="0" applyNumberFormat="1" applyFon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1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/>
      <protection locked="0"/>
    </xf>
    <xf numFmtId="1" fontId="3" fillId="2" borderId="2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1" fontId="3" fillId="2" borderId="28" xfId="0" applyNumberFormat="1" applyFont="1" applyFill="1" applyBorder="1" applyAlignment="1" applyProtection="1">
      <alignment horizontal="center" vertical="center"/>
      <protection locked="0"/>
    </xf>
    <xf numFmtId="164" fontId="8" fillId="3" borderId="18" xfId="0" applyNumberFormat="1" applyFont="1" applyFill="1" applyBorder="1" applyAlignment="1" applyProtection="1">
      <alignment horizontal="center" vertical="center"/>
      <protection locked="0"/>
    </xf>
    <xf numFmtId="1" fontId="8" fillId="3" borderId="2" xfId="0" applyNumberFormat="1" applyFont="1" applyFill="1" applyBorder="1" applyAlignment="1" applyProtection="1">
      <alignment horizontal="center" vertical="center"/>
      <protection locked="0"/>
    </xf>
    <xf numFmtId="2" fontId="8" fillId="3" borderId="8" xfId="0" applyNumberFormat="1" applyFont="1" applyFill="1" applyBorder="1" applyAlignment="1" applyProtection="1">
      <alignment horizontal="center" vertical="center"/>
      <protection locked="0"/>
    </xf>
    <xf numFmtId="2" fontId="8" fillId="3" borderId="9" xfId="0" applyNumberFormat="1" applyFont="1" applyFill="1" applyBorder="1" applyAlignment="1" applyProtection="1">
      <alignment horizontal="center" vertical="center"/>
      <protection locked="0"/>
    </xf>
    <xf numFmtId="164" fontId="8" fillId="3" borderId="1" xfId="0" applyNumberFormat="1" applyFont="1" applyFill="1" applyBorder="1" applyAlignment="1" applyProtection="1">
      <alignment horizontal="center" vertical="center"/>
      <protection locked="0"/>
    </xf>
    <xf numFmtId="1" fontId="8" fillId="3" borderId="10" xfId="0" applyNumberFormat="1" applyFont="1" applyFill="1" applyBorder="1" applyAlignment="1" applyProtection="1">
      <alignment horizontal="center" vertical="center"/>
      <protection locked="0"/>
    </xf>
    <xf numFmtId="2" fontId="8" fillId="3" borderId="11" xfId="0" applyNumberFormat="1" applyFont="1" applyFill="1" applyBorder="1" applyAlignment="1" applyProtection="1">
      <alignment horizontal="center" vertical="center"/>
      <protection locked="0"/>
    </xf>
    <xf numFmtId="164" fontId="8" fillId="3" borderId="14" xfId="0" applyNumberFormat="1" applyFont="1" applyFill="1" applyBorder="1" applyAlignment="1" applyProtection="1">
      <alignment horizontal="center" vertical="center"/>
      <protection locked="0"/>
    </xf>
    <xf numFmtId="2" fontId="8" fillId="3" borderId="26" xfId="0" applyNumberFormat="1" applyFont="1" applyFill="1" applyBorder="1" applyAlignment="1" applyProtection="1">
      <alignment horizontal="center" vertical="center"/>
      <protection locked="0"/>
    </xf>
    <xf numFmtId="1" fontId="8" fillId="3" borderId="12" xfId="0" applyNumberFormat="1" applyFont="1" applyFill="1" applyBorder="1" applyAlignment="1" applyProtection="1">
      <alignment horizontal="center" vertical="center"/>
      <protection locked="0"/>
    </xf>
    <xf numFmtId="2" fontId="8" fillId="3" borderId="13" xfId="0" applyNumberFormat="1" applyFont="1" applyFill="1" applyBorder="1" applyAlignment="1" applyProtection="1">
      <alignment horizontal="center" vertical="center"/>
      <protection locked="0"/>
    </xf>
    <xf numFmtId="2" fontId="8" fillId="3" borderId="27" xfId="0" applyNumberFormat="1" applyFont="1" applyFill="1" applyBorder="1" applyAlignment="1" applyProtection="1">
      <alignment horizontal="center" vertical="center"/>
      <protection locked="0"/>
    </xf>
    <xf numFmtId="2" fontId="4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8" fillId="2" borderId="24" xfId="0" applyNumberFormat="1" applyFont="1" applyFill="1" applyBorder="1" applyAlignment="1" applyProtection="1">
      <alignment horizontal="center" vertical="center"/>
      <protection locked="0"/>
    </xf>
    <xf numFmtId="1" fontId="8" fillId="2" borderId="22" xfId="0" applyNumberFormat="1" applyFont="1" applyFill="1" applyBorder="1" applyAlignment="1" applyProtection="1">
      <alignment horizontal="center" vertical="center"/>
      <protection locked="0"/>
    </xf>
    <xf numFmtId="1" fontId="8" fillId="2" borderId="29" xfId="0" applyNumberFormat="1" applyFont="1" applyFill="1" applyBorder="1" applyAlignment="1" applyProtection="1">
      <alignment horizontal="center" vertical="center"/>
      <protection locked="0"/>
    </xf>
    <xf numFmtId="1" fontId="3" fillId="8" borderId="19" xfId="0" applyNumberFormat="1" applyFont="1" applyFill="1" applyBorder="1" applyAlignment="1" applyProtection="1">
      <alignment horizontal="center" vertical="center"/>
      <protection locked="0"/>
    </xf>
    <xf numFmtId="1" fontId="3" fillId="8" borderId="25" xfId="0" applyNumberFormat="1" applyFont="1" applyFill="1" applyBorder="1" applyAlignment="1" applyProtection="1">
      <alignment vertical="center"/>
      <protection locked="0"/>
    </xf>
    <xf numFmtId="1" fontId="3" fillId="8" borderId="3" xfId="0" applyNumberFormat="1" applyFont="1" applyFill="1" applyBorder="1" applyAlignment="1" applyProtection="1">
      <alignment horizontal="center" vertical="center"/>
      <protection locked="0"/>
    </xf>
    <xf numFmtId="2" fontId="3" fillId="8" borderId="4" xfId="0" applyNumberFormat="1" applyFont="1" applyFill="1" applyBorder="1" applyAlignment="1" applyProtection="1">
      <alignment horizontal="center" vertical="center"/>
      <protection locked="0"/>
    </xf>
    <xf numFmtId="2" fontId="6" fillId="8" borderId="7" xfId="0" applyNumberFormat="1" applyFont="1" applyFill="1" applyBorder="1" applyAlignment="1" applyProtection="1">
      <alignment horizontal="center" vertical="center"/>
      <protection locked="0"/>
    </xf>
    <xf numFmtId="2" fontId="6" fillId="8" borderId="5" xfId="0" applyNumberFormat="1" applyFont="1" applyFill="1" applyBorder="1" applyAlignment="1" applyProtection="1">
      <alignment horizontal="center" vertical="center"/>
      <protection locked="0"/>
    </xf>
    <xf numFmtId="1" fontId="5" fillId="8" borderId="17" xfId="0" applyNumberFormat="1" applyFont="1" applyFill="1" applyBorder="1" applyAlignment="1">
      <alignment horizontal="center" vertical="center"/>
    </xf>
    <xf numFmtId="2" fontId="5" fillId="9" borderId="19" xfId="0" applyNumberFormat="1" applyFont="1" applyFill="1" applyBorder="1" applyAlignment="1">
      <alignment horizont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wrapText="1"/>
    </xf>
    <xf numFmtId="0" fontId="5" fillId="5" borderId="16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2" fontId="5" fillId="9" borderId="25" xfId="0" applyNumberFormat="1" applyFont="1" applyFill="1" applyBorder="1" applyAlignment="1">
      <alignment horizontal="center" wrapText="1"/>
    </xf>
  </cellXfs>
  <cellStyles count="2">
    <cellStyle name="Normal" xfId="0" builtinId="0"/>
    <cellStyle name="Obično 2" xfId="1"/>
  </cellStyles>
  <dxfs count="0"/>
  <tableStyles count="0" defaultTableStyle="TableStyleMedium2" defaultPivotStyle="PivotStyleLight16"/>
  <colors>
    <mruColors>
      <color rgb="FF008000"/>
      <color rgb="FF0000FF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24847</xdr:rowOff>
    </xdr:from>
    <xdr:to>
      <xdr:col>10</xdr:col>
      <xdr:colOff>983739</xdr:colOff>
      <xdr:row>52</xdr:row>
      <xdr:rowOff>177247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47"/>
          <a:ext cx="7112869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10</xdr:col>
      <xdr:colOff>983739</xdr:colOff>
      <xdr:row>105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96500"/>
          <a:ext cx="7112869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10</xdr:col>
      <xdr:colOff>983739</xdr:colOff>
      <xdr:row>158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93000"/>
          <a:ext cx="7112869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Normal="100" zoomScaleSheetLayoutView="100" workbookViewId="0">
      <selection activeCell="D22" sqref="D22"/>
    </sheetView>
  </sheetViews>
  <sheetFormatPr defaultColWidth="9.140625" defaultRowHeight="15" x14ac:dyDescent="0.25"/>
  <cols>
    <col min="1" max="1" width="25.85546875" style="1" customWidth="1"/>
    <col min="2" max="2" width="16.85546875" style="1" customWidth="1"/>
    <col min="3" max="11" width="13.42578125" style="1" customWidth="1"/>
    <col min="12" max="12" width="16.7109375" style="1" customWidth="1"/>
    <col min="13" max="16384" width="9.140625" style="1"/>
  </cols>
  <sheetData>
    <row r="1" spans="1:12" ht="15" customHeight="1" x14ac:dyDescent="0.25">
      <c r="A1" s="4"/>
      <c r="B1" s="4"/>
      <c r="C1" s="62" t="s">
        <v>39</v>
      </c>
      <c r="D1" s="62"/>
      <c r="E1" s="62"/>
      <c r="F1" s="62"/>
      <c r="G1" s="62"/>
      <c r="H1" s="62"/>
      <c r="I1" s="62"/>
      <c r="J1" s="62"/>
      <c r="K1" s="62"/>
      <c r="L1" s="62"/>
    </row>
    <row r="2" spans="1:12" ht="15" customHeight="1" x14ac:dyDescent="0.25">
      <c r="A2" s="4"/>
      <c r="B2" s="4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15.75" customHeight="1" thickBot="1" x14ac:dyDescent="0.3">
      <c r="A3" s="5"/>
      <c r="B3" s="5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45.75" thickBot="1" x14ac:dyDescent="0.3">
      <c r="A4" s="29" t="s">
        <v>3</v>
      </c>
      <c r="B4" s="30" t="s">
        <v>0</v>
      </c>
      <c r="C4" s="23" t="s">
        <v>1</v>
      </c>
      <c r="D4" s="24" t="s">
        <v>2</v>
      </c>
      <c r="E4" s="25" t="s">
        <v>4</v>
      </c>
      <c r="F4" s="23" t="s">
        <v>37</v>
      </c>
      <c r="G4" s="24" t="s">
        <v>2</v>
      </c>
      <c r="H4" s="25" t="s">
        <v>4</v>
      </c>
      <c r="I4" s="23" t="s">
        <v>38</v>
      </c>
      <c r="J4" s="24" t="s">
        <v>2</v>
      </c>
      <c r="K4" s="47" t="s">
        <v>4</v>
      </c>
      <c r="L4" s="18" t="s">
        <v>31</v>
      </c>
    </row>
    <row r="5" spans="1:12" s="2" customFormat="1" x14ac:dyDescent="0.25">
      <c r="A5" s="59" t="s">
        <v>20</v>
      </c>
      <c r="B5" s="31" t="s">
        <v>17</v>
      </c>
      <c r="C5" s="40">
        <v>6</v>
      </c>
      <c r="D5" s="42">
        <f>'MJERE KUĆICA'!$H$12</f>
        <v>3.0402249999999995</v>
      </c>
      <c r="E5" s="41">
        <f t="shared" ref="E5:E8" si="0">C5*D5</f>
        <v>18.241349999999997</v>
      </c>
      <c r="F5" s="40">
        <v>0</v>
      </c>
      <c r="G5" s="42">
        <f>'MJERE KUĆICA'!$H$22</f>
        <v>5.5643750000000001</v>
      </c>
      <c r="H5" s="41">
        <f t="shared" ref="H5:H8" si="1">F5*G5</f>
        <v>0</v>
      </c>
      <c r="I5" s="40">
        <v>0</v>
      </c>
      <c r="J5" s="42">
        <f>'MJERE KUĆICA'!$H$34</f>
        <v>4.7978250000000005</v>
      </c>
      <c r="K5" s="43">
        <f t="shared" ref="K5:K8" si="2">I5*J5</f>
        <v>0</v>
      </c>
      <c r="L5" s="48">
        <f>C5</f>
        <v>6</v>
      </c>
    </row>
    <row r="6" spans="1:12" s="2" customFormat="1" x14ac:dyDescent="0.25">
      <c r="A6" s="60"/>
      <c r="B6" s="32" t="s">
        <v>18</v>
      </c>
      <c r="C6" s="36">
        <v>0</v>
      </c>
      <c r="D6" s="39">
        <f>'MJERE KUĆICA'!$H$12</f>
        <v>3.0402249999999995</v>
      </c>
      <c r="E6" s="37">
        <f t="shared" si="0"/>
        <v>0</v>
      </c>
      <c r="F6" s="36">
        <v>4</v>
      </c>
      <c r="G6" s="39">
        <f>'MJERE KUĆICA'!$H$22</f>
        <v>5.5643750000000001</v>
      </c>
      <c r="H6" s="37">
        <f t="shared" si="1"/>
        <v>22.2575</v>
      </c>
      <c r="I6" s="36">
        <v>0</v>
      </c>
      <c r="J6" s="39">
        <f>'MJERE KUĆICA'!$H$34</f>
        <v>4.7978250000000005</v>
      </c>
      <c r="K6" s="38">
        <f t="shared" si="2"/>
        <v>0</v>
      </c>
      <c r="L6" s="49">
        <f>F6</f>
        <v>4</v>
      </c>
    </row>
    <row r="7" spans="1:12" s="2" customFormat="1" x14ac:dyDescent="0.25">
      <c r="A7" s="61"/>
      <c r="B7" s="33" t="s">
        <v>32</v>
      </c>
      <c r="C7" s="36"/>
      <c r="D7" s="39">
        <f t="shared" ref="D7" si="3">$D$5</f>
        <v>3.0402249999999995</v>
      </c>
      <c r="E7" s="37">
        <f t="shared" si="0"/>
        <v>0</v>
      </c>
      <c r="F7" s="36"/>
      <c r="G7" s="39">
        <f t="shared" ref="G7" si="4">$G$5</f>
        <v>5.5643750000000001</v>
      </c>
      <c r="H7" s="37">
        <f t="shared" si="1"/>
        <v>0</v>
      </c>
      <c r="I7" s="36">
        <v>6</v>
      </c>
      <c r="J7" s="39">
        <f t="shared" ref="J7" si="5">$J$5</f>
        <v>4.7978250000000005</v>
      </c>
      <c r="K7" s="38">
        <f t="shared" si="2"/>
        <v>28.786950000000004</v>
      </c>
      <c r="L7" s="49">
        <f>I7</f>
        <v>6</v>
      </c>
    </row>
    <row r="8" spans="1:12" s="2" customFormat="1" ht="15.75" thickBot="1" x14ac:dyDescent="0.3">
      <c r="A8" s="61"/>
      <c r="B8" s="34" t="s">
        <v>19</v>
      </c>
      <c r="C8" s="44">
        <v>0</v>
      </c>
      <c r="D8" s="35">
        <f>'MJERE KUĆICA'!$H$12</f>
        <v>3.0402249999999995</v>
      </c>
      <c r="E8" s="45">
        <f t="shared" si="0"/>
        <v>0</v>
      </c>
      <c r="F8" s="44">
        <v>0</v>
      </c>
      <c r="G8" s="35">
        <f>'MJERE KUĆICA'!$H$22</f>
        <v>5.5643750000000001</v>
      </c>
      <c r="H8" s="45">
        <f t="shared" si="1"/>
        <v>0</v>
      </c>
      <c r="I8" s="44">
        <v>8</v>
      </c>
      <c r="J8" s="35">
        <f>'MJERE KUĆICA'!$H$34</f>
        <v>4.7978250000000005</v>
      </c>
      <c r="K8" s="46">
        <f t="shared" si="2"/>
        <v>38.382600000000004</v>
      </c>
      <c r="L8" s="50">
        <f>I8</f>
        <v>8</v>
      </c>
    </row>
    <row r="9" spans="1:12" ht="15" customHeight="1" thickBot="1" x14ac:dyDescent="0.3">
      <c r="A9" s="51" t="s">
        <v>40</v>
      </c>
      <c r="B9" s="52"/>
      <c r="C9" s="53">
        <f>SUM(C5:C8)</f>
        <v>6</v>
      </c>
      <c r="D9" s="54"/>
      <c r="E9" s="55">
        <f>SUM(E5:E8)</f>
        <v>18.241349999999997</v>
      </c>
      <c r="F9" s="53">
        <f>SUM(F5:F8)</f>
        <v>4</v>
      </c>
      <c r="G9" s="54"/>
      <c r="H9" s="55">
        <f>SUM(H5:H8)</f>
        <v>22.2575</v>
      </c>
      <c r="I9" s="53">
        <f>SUM(I5:I8)</f>
        <v>14</v>
      </c>
      <c r="J9" s="54"/>
      <c r="K9" s="56">
        <f>SUM(K5:K8)</f>
        <v>67.169550000000015</v>
      </c>
      <c r="L9" s="57">
        <f>SUM(L5:L8)</f>
        <v>24</v>
      </c>
    </row>
    <row r="10" spans="1:12" ht="15" customHeight="1" thickBot="1" x14ac:dyDescent="0.3">
      <c r="A10" s="58" t="s">
        <v>41</v>
      </c>
      <c r="B10" s="68">
        <f>E9+H9+K9</f>
        <v>107.66840000000002</v>
      </c>
      <c r="C10" s="19"/>
      <c r="D10" s="20"/>
      <c r="E10" s="21"/>
      <c r="F10" s="19"/>
      <c r="G10" s="20"/>
      <c r="H10" s="21"/>
      <c r="I10" s="19"/>
      <c r="J10" s="20"/>
      <c r="K10" s="21"/>
      <c r="L10" s="22"/>
    </row>
    <row r="11" spans="1:12" x14ac:dyDescent="0.25">
      <c r="A11" s="3"/>
      <c r="B11" s="3"/>
    </row>
    <row r="12" spans="1:12" x14ac:dyDescent="0.25">
      <c r="A12" s="3"/>
      <c r="B12" s="3"/>
    </row>
    <row r="13" spans="1:12" x14ac:dyDescent="0.25">
      <c r="A13" s="3"/>
      <c r="B13" s="3"/>
    </row>
    <row r="14" spans="1:12" x14ac:dyDescent="0.25">
      <c r="A14" s="3"/>
      <c r="B14" s="3"/>
    </row>
    <row r="15" spans="1:12" x14ac:dyDescent="0.25">
      <c r="A15" s="3"/>
      <c r="B15" s="3"/>
    </row>
    <row r="16" spans="1:12" x14ac:dyDescent="0.25">
      <c r="A16" s="3"/>
      <c r="B16" s="3"/>
    </row>
    <row r="17" spans="1:2" x14ac:dyDescent="0.25">
      <c r="A17" s="3"/>
      <c r="B17" s="3"/>
    </row>
  </sheetData>
  <mergeCells count="2">
    <mergeCell ref="A5:A8"/>
    <mergeCell ref="C1:L3"/>
  </mergeCells>
  <pageMargins left="0.23622047244094491" right="0.23622047244094491" top="0.74803149606299213" bottom="0.74803149606299213" header="0.31496062992125984" footer="0.31496062992125984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Normal="100" workbookViewId="0">
      <selection activeCell="D26" sqref="D26"/>
    </sheetView>
  </sheetViews>
  <sheetFormatPr defaultRowHeight="15" x14ac:dyDescent="0.25"/>
  <cols>
    <col min="3" max="3" width="9.140625" style="11"/>
    <col min="4" max="4" width="27.42578125" customWidth="1"/>
  </cols>
  <sheetData>
    <row r="1" spans="1:12" ht="15" customHeight="1" x14ac:dyDescent="0.25">
      <c r="A1" s="62" t="s">
        <v>33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15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15.7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2" x14ac:dyDescent="0.25">
      <c r="D4" s="64" t="s">
        <v>34</v>
      </c>
      <c r="E4" s="65"/>
      <c r="F4" s="65"/>
      <c r="G4" s="65"/>
      <c r="H4" s="66"/>
    </row>
    <row r="5" spans="1:12" ht="30" x14ac:dyDescent="0.25">
      <c r="D5" s="6"/>
      <c r="E5" s="7" t="s">
        <v>5</v>
      </c>
      <c r="F5" s="7" t="s">
        <v>6</v>
      </c>
      <c r="G5" s="7" t="s">
        <v>7</v>
      </c>
      <c r="H5" s="7" t="s">
        <v>8</v>
      </c>
    </row>
    <row r="6" spans="1:12" x14ac:dyDescent="0.25">
      <c r="C6" s="28" t="s">
        <v>23</v>
      </c>
      <c r="D6" s="12" t="s">
        <v>14</v>
      </c>
      <c r="E6" s="13">
        <v>1.22</v>
      </c>
      <c r="F6" s="13">
        <v>0.28499999999999998</v>
      </c>
      <c r="G6" s="13">
        <v>1</v>
      </c>
      <c r="H6" s="9">
        <f t="shared" ref="H6" si="0">E6*F6*G6</f>
        <v>0.34769999999999995</v>
      </c>
    </row>
    <row r="7" spans="1:12" x14ac:dyDescent="0.25">
      <c r="C7" s="28" t="s">
        <v>24</v>
      </c>
      <c r="D7" s="8" t="s">
        <v>9</v>
      </c>
      <c r="E7" s="14">
        <v>1.38</v>
      </c>
      <c r="F7" s="14">
        <v>0.71</v>
      </c>
      <c r="G7" s="15">
        <v>1</v>
      </c>
      <c r="H7" s="9">
        <f>E7*F7*G7</f>
        <v>0.97979999999999989</v>
      </c>
    </row>
    <row r="8" spans="1:12" x14ac:dyDescent="0.25">
      <c r="C8" s="28" t="s">
        <v>26</v>
      </c>
      <c r="D8" s="8" t="s">
        <v>15</v>
      </c>
      <c r="E8" s="14">
        <v>0.74</v>
      </c>
      <c r="F8" s="14">
        <v>0.28499999999999998</v>
      </c>
      <c r="G8" s="15">
        <v>1</v>
      </c>
      <c r="H8" s="9">
        <f t="shared" ref="H8:H11" si="1">E8*F8*G8</f>
        <v>0.21089999999999998</v>
      </c>
    </row>
    <row r="9" spans="1:12" x14ac:dyDescent="0.25">
      <c r="C9" s="28" t="s">
        <v>27</v>
      </c>
      <c r="D9" s="8" t="s">
        <v>11</v>
      </c>
      <c r="E9" s="14">
        <v>0.62</v>
      </c>
      <c r="F9" s="14">
        <v>1.395</v>
      </c>
      <c r="G9" s="15">
        <v>1</v>
      </c>
      <c r="H9" s="9">
        <f t="shared" si="1"/>
        <v>0.8649</v>
      </c>
    </row>
    <row r="10" spans="1:12" x14ac:dyDescent="0.25">
      <c r="C10" s="28" t="s">
        <v>28</v>
      </c>
      <c r="D10" s="8" t="s">
        <v>16</v>
      </c>
      <c r="E10" s="14">
        <v>0.36499999999999999</v>
      </c>
      <c r="F10" s="14">
        <v>0.28499999999999998</v>
      </c>
      <c r="G10" s="15">
        <v>1</v>
      </c>
      <c r="H10" s="9">
        <f t="shared" ref="H10" si="2">E10*F10*G10</f>
        <v>0.10402499999999999</v>
      </c>
    </row>
    <row r="11" spans="1:12" x14ac:dyDescent="0.25">
      <c r="C11" s="28" t="s">
        <v>29</v>
      </c>
      <c r="D11" s="8" t="s">
        <v>12</v>
      </c>
      <c r="E11" s="14">
        <v>0.36499999999999999</v>
      </c>
      <c r="F11" s="14">
        <v>1.46</v>
      </c>
      <c r="G11" s="15">
        <v>1</v>
      </c>
      <c r="H11" s="9">
        <f t="shared" si="1"/>
        <v>0.53289999999999993</v>
      </c>
    </row>
    <row r="12" spans="1:12" x14ac:dyDescent="0.25">
      <c r="E12" s="11"/>
      <c r="F12" s="67" t="s">
        <v>13</v>
      </c>
      <c r="G12" s="67"/>
      <c r="H12" s="26">
        <f>SUM(H6:H11)</f>
        <v>3.0402249999999995</v>
      </c>
    </row>
    <row r="13" spans="1:12" x14ac:dyDescent="0.25">
      <c r="E13" s="11"/>
      <c r="F13" s="16"/>
      <c r="G13" s="16"/>
      <c r="H13" s="17"/>
    </row>
    <row r="14" spans="1:12" x14ac:dyDescent="0.25">
      <c r="E14" s="11"/>
      <c r="F14" s="16"/>
      <c r="G14" s="16"/>
      <c r="H14" s="17"/>
    </row>
    <row r="16" spans="1:12" x14ac:dyDescent="0.25">
      <c r="D16" s="64" t="s">
        <v>35</v>
      </c>
      <c r="E16" s="65"/>
      <c r="F16" s="65"/>
      <c r="G16" s="65"/>
      <c r="H16" s="66"/>
    </row>
    <row r="17" spans="3:8" ht="30" x14ac:dyDescent="0.25">
      <c r="D17" s="6"/>
      <c r="E17" s="7" t="s">
        <v>5</v>
      </c>
      <c r="F17" s="7" t="s">
        <v>6</v>
      </c>
      <c r="G17" s="7" t="s">
        <v>7</v>
      </c>
      <c r="H17" s="7" t="s">
        <v>8</v>
      </c>
    </row>
    <row r="18" spans="3:8" x14ac:dyDescent="0.25">
      <c r="C18" s="28" t="s">
        <v>23</v>
      </c>
      <c r="D18" s="8" t="s">
        <v>9</v>
      </c>
      <c r="E18" s="9">
        <v>1.415</v>
      </c>
      <c r="F18" s="9">
        <v>1.105</v>
      </c>
      <c r="G18" s="10">
        <v>1</v>
      </c>
      <c r="H18" s="9">
        <f>E18*F18*G18</f>
        <v>1.5635749999999999</v>
      </c>
    </row>
    <row r="19" spans="3:8" x14ac:dyDescent="0.25">
      <c r="C19" s="28" t="s">
        <v>24</v>
      </c>
      <c r="D19" s="8" t="s">
        <v>10</v>
      </c>
      <c r="E19" s="9">
        <v>0.315</v>
      </c>
      <c r="F19" s="9">
        <v>1.855</v>
      </c>
      <c r="G19" s="10">
        <v>3</v>
      </c>
      <c r="H19" s="9">
        <f t="shared" ref="H19:H21" si="3">E19*F19*G19</f>
        <v>1.7529749999999999</v>
      </c>
    </row>
    <row r="20" spans="3:8" x14ac:dyDescent="0.25">
      <c r="C20" s="28" t="s">
        <v>25</v>
      </c>
      <c r="D20" s="8" t="s">
        <v>11</v>
      </c>
      <c r="E20" s="9">
        <v>0.61499999999999999</v>
      </c>
      <c r="F20" s="9">
        <v>1.8</v>
      </c>
      <c r="G20" s="10">
        <v>1</v>
      </c>
      <c r="H20" s="9">
        <f t="shared" si="3"/>
        <v>1.107</v>
      </c>
    </row>
    <row r="21" spans="3:8" x14ac:dyDescent="0.25">
      <c r="C21" s="28" t="s">
        <v>26</v>
      </c>
      <c r="D21" s="8" t="s">
        <v>12</v>
      </c>
      <c r="E21" s="9">
        <v>0.61499999999999999</v>
      </c>
      <c r="F21" s="9">
        <v>1.855</v>
      </c>
      <c r="G21" s="10">
        <v>1</v>
      </c>
      <c r="H21" s="9">
        <f t="shared" si="3"/>
        <v>1.140825</v>
      </c>
    </row>
    <row r="22" spans="3:8" x14ac:dyDescent="0.25">
      <c r="E22" s="11"/>
      <c r="F22" s="67" t="s">
        <v>13</v>
      </c>
      <c r="G22" s="67"/>
      <c r="H22" s="27">
        <f>SUM(H18:H21)</f>
        <v>5.5643750000000001</v>
      </c>
    </row>
    <row r="25" spans="3:8" x14ac:dyDescent="0.25">
      <c r="D25" s="64" t="s">
        <v>36</v>
      </c>
      <c r="E25" s="65"/>
      <c r="F25" s="65"/>
      <c r="G25" s="65"/>
      <c r="H25" s="66"/>
    </row>
    <row r="26" spans="3:8" ht="30" x14ac:dyDescent="0.25">
      <c r="D26" s="6"/>
      <c r="E26" s="7" t="s">
        <v>5</v>
      </c>
      <c r="F26" s="7" t="s">
        <v>6</v>
      </c>
      <c r="G26" s="7" t="s">
        <v>7</v>
      </c>
      <c r="H26" s="7" t="s">
        <v>8</v>
      </c>
    </row>
    <row r="27" spans="3:8" x14ac:dyDescent="0.25">
      <c r="C27" s="28" t="s">
        <v>23</v>
      </c>
      <c r="D27" s="12" t="s">
        <v>14</v>
      </c>
      <c r="E27" s="13">
        <v>1.2749999999999999</v>
      </c>
      <c r="F27" s="13">
        <v>0.38</v>
      </c>
      <c r="G27" s="13">
        <v>1</v>
      </c>
      <c r="H27" s="9">
        <f t="shared" ref="H27" si="4">E27*F27*G27</f>
        <v>0.48449999999999999</v>
      </c>
    </row>
    <row r="28" spans="3:8" x14ac:dyDescent="0.25">
      <c r="C28" s="28" t="s">
        <v>24</v>
      </c>
      <c r="D28" s="8" t="s">
        <v>9</v>
      </c>
      <c r="E28" s="14">
        <v>1.2749999999999999</v>
      </c>
      <c r="F28" s="14">
        <v>0.47</v>
      </c>
      <c r="G28" s="15">
        <v>1</v>
      </c>
      <c r="H28" s="9">
        <f>E28*F28*G28</f>
        <v>0.59924999999999995</v>
      </c>
    </row>
    <row r="29" spans="3:8" x14ac:dyDescent="0.25">
      <c r="C29" s="28" t="s">
        <v>26</v>
      </c>
      <c r="D29" s="8" t="s">
        <v>21</v>
      </c>
      <c r="E29" s="14">
        <v>0.41</v>
      </c>
      <c r="F29" s="14">
        <v>0.38</v>
      </c>
      <c r="G29" s="15">
        <v>3</v>
      </c>
      <c r="H29" s="9">
        <f>E29*F29*G29</f>
        <v>0.46739999999999998</v>
      </c>
    </row>
    <row r="30" spans="3:8" x14ac:dyDescent="0.25">
      <c r="C30" s="28" t="s">
        <v>27</v>
      </c>
      <c r="D30" s="8" t="s">
        <v>10</v>
      </c>
      <c r="E30" s="14">
        <v>0.41</v>
      </c>
      <c r="F30" s="14">
        <v>1.22</v>
      </c>
      <c r="G30" s="15">
        <v>3</v>
      </c>
      <c r="H30" s="9">
        <f t="shared" ref="H30:H33" si="5">E30*F30*G30</f>
        <v>1.5005999999999999</v>
      </c>
    </row>
    <row r="31" spans="3:8" x14ac:dyDescent="0.25">
      <c r="C31" s="28" t="s">
        <v>28</v>
      </c>
      <c r="D31" s="8" t="s">
        <v>22</v>
      </c>
      <c r="E31" s="14">
        <v>1.2749999999999999</v>
      </c>
      <c r="F31" s="14">
        <v>0.38</v>
      </c>
      <c r="G31" s="15">
        <v>1</v>
      </c>
      <c r="H31" s="9">
        <f t="shared" si="5"/>
        <v>0.48449999999999999</v>
      </c>
    </row>
    <row r="32" spans="3:8" ht="15" customHeight="1" x14ac:dyDescent="0.25">
      <c r="C32" s="28" t="s">
        <v>29</v>
      </c>
      <c r="D32" s="8" t="s">
        <v>11</v>
      </c>
      <c r="E32" s="14">
        <v>0.57499999999999996</v>
      </c>
      <c r="F32" s="14">
        <v>1.165</v>
      </c>
      <c r="G32" s="15">
        <v>1</v>
      </c>
      <c r="H32" s="9">
        <f t="shared" si="5"/>
        <v>0.669875</v>
      </c>
    </row>
    <row r="33" spans="3:8" x14ac:dyDescent="0.25">
      <c r="C33" s="28" t="s">
        <v>30</v>
      </c>
      <c r="D33" s="8" t="s">
        <v>12</v>
      </c>
      <c r="E33" s="14">
        <v>0.48499999999999999</v>
      </c>
      <c r="F33" s="14">
        <v>1.22</v>
      </c>
      <c r="G33" s="15">
        <v>1</v>
      </c>
      <c r="H33" s="9">
        <f t="shared" si="5"/>
        <v>0.5917</v>
      </c>
    </row>
    <row r="34" spans="3:8" ht="15" customHeight="1" x14ac:dyDescent="0.25">
      <c r="E34" s="11"/>
      <c r="F34" s="67" t="s">
        <v>13</v>
      </c>
      <c r="G34" s="67"/>
      <c r="H34" s="26">
        <f>SUM(H27:H33)</f>
        <v>4.7978250000000005</v>
      </c>
    </row>
    <row r="35" spans="3:8" ht="15" customHeight="1" x14ac:dyDescent="0.25"/>
  </sheetData>
  <mergeCells count="7">
    <mergeCell ref="A1:L3"/>
    <mergeCell ref="D4:H4"/>
    <mergeCell ref="F12:G12"/>
    <mergeCell ref="F34:G34"/>
    <mergeCell ref="D16:H16"/>
    <mergeCell ref="F22:G22"/>
    <mergeCell ref="D25:H25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zoomScaleSheetLayoutView="115" workbookViewId="0">
      <selection activeCell="A107" sqref="A107"/>
    </sheetView>
  </sheetViews>
  <sheetFormatPr defaultRowHeight="15" x14ac:dyDescent="0.25"/>
  <cols>
    <col min="11" max="11" width="15.5703125" customWidth="1"/>
  </cols>
  <sheetData/>
  <pageMargins left="0.7" right="0.7" top="0.75" bottom="0.75" header="0.3" footer="0.3"/>
  <pageSetup paperSize="9" scale="81" orientation="portrait" verticalDpi="0" r:id="rId1"/>
  <rowBreaks count="2" manualBreakCount="2">
    <brk id="53" max="10" man="1"/>
    <brk id="106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IZRAČUN</vt:lpstr>
      <vt:lpstr>MJERE KUĆICA</vt:lpstr>
      <vt:lpstr>NACRTI KUĆICA I OPREME</vt:lpstr>
      <vt:lpstr>IZRAČUN!Print_Area</vt:lpstr>
      <vt:lpstr>'MJERE KUĆICA'!Print_Area</vt:lpstr>
      <vt:lpstr>'NACRTI KUĆICA I OPREME'!Print_Area</vt:lpstr>
      <vt:lpstr>IZRAČUN!Print_Titles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Ronald Radojević</cp:lastModifiedBy>
  <cp:lastPrinted>2021-10-22T12:54:29Z</cp:lastPrinted>
  <dcterms:created xsi:type="dcterms:W3CDTF">2012-09-18T08:40:16Z</dcterms:created>
  <dcterms:modified xsi:type="dcterms:W3CDTF">2023-10-11T13:17:15Z</dcterms:modified>
</cp:coreProperties>
</file>