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dojevic\Desktop\FOLIJE KUĆICE 2023\"/>
    </mc:Choice>
  </mc:AlternateContent>
  <bookViews>
    <workbookView xWindow="36300" yWindow="0" windowWidth="17685" windowHeight="7905" tabRatio="922"/>
  </bookViews>
  <sheets>
    <sheet name="IZRAČUN" sheetId="36" r:id="rId1"/>
    <sheet name="MJERE KUĆICA" sheetId="37" r:id="rId2"/>
    <sheet name="NACRTI KUĆICA I OPREME" sheetId="38" r:id="rId3"/>
  </sheets>
  <definedNames>
    <definedName name="_xlnm.Print_Area" localSheetId="0">IZRAČUN!$A$1:$AG$23</definedName>
    <definedName name="_xlnm.Print_Area" localSheetId="1">'MJERE KUĆICA'!$A$1:$K$89</definedName>
    <definedName name="_xlnm.Print_Area" localSheetId="2">'NACRTI KUĆICA I OPREME'!$A$1:$H$530</definedName>
    <definedName name="_xlnm.Print_Titles" localSheetId="0">IZRAČUN!$A:$B</definedName>
  </definedNames>
  <calcPr calcId="152511"/>
</workbook>
</file>

<file path=xl/calcChain.xml><?xml version="1.0" encoding="utf-8"?>
<calcChain xmlns="http://schemas.openxmlformats.org/spreadsheetml/2006/main">
  <c r="B23" i="36" l="1"/>
  <c r="AG21" i="36" l="1"/>
  <c r="AG20" i="36"/>
  <c r="AG19" i="36"/>
  <c r="AG18" i="36"/>
  <c r="AG17" i="36"/>
  <c r="AG16" i="36"/>
  <c r="AG15" i="36"/>
  <c r="AG14" i="36"/>
  <c r="AG13" i="36"/>
  <c r="AG12" i="36"/>
  <c r="AG11" i="36"/>
  <c r="AG10" i="36"/>
  <c r="AG9" i="36"/>
  <c r="AG8" i="36"/>
  <c r="AG7" i="36"/>
  <c r="AG6" i="36"/>
  <c r="AG5" i="36"/>
  <c r="AA22" i="36"/>
  <c r="AD22" i="36" l="1"/>
  <c r="AF21" i="36"/>
  <c r="AF20" i="36"/>
  <c r="AF19" i="36"/>
  <c r="AF18" i="36"/>
  <c r="AF17" i="36"/>
  <c r="AF16" i="36"/>
  <c r="AF15" i="36"/>
  <c r="AF14" i="36"/>
  <c r="AF13" i="36"/>
  <c r="AF12" i="36"/>
  <c r="AF11" i="36"/>
  <c r="AF10" i="36"/>
  <c r="AF9" i="36"/>
  <c r="AF8" i="36"/>
  <c r="AF7" i="36"/>
  <c r="AF6" i="36"/>
  <c r="H88" i="37"/>
  <c r="H89" i="37" s="1"/>
  <c r="AE5" i="36" s="1"/>
  <c r="AF5" i="36" s="1"/>
  <c r="AF22" i="36" l="1"/>
  <c r="AG22" i="36" l="1"/>
  <c r="X22" i="36" l="1"/>
  <c r="U22" i="36"/>
  <c r="H82" i="37"/>
  <c r="H81" i="37"/>
  <c r="H80" i="37"/>
  <c r="H79" i="37"/>
  <c r="H73" i="37"/>
  <c r="H72" i="37"/>
  <c r="H71" i="37"/>
  <c r="H70" i="37"/>
  <c r="H64" i="37"/>
  <c r="H63" i="37"/>
  <c r="H62" i="37"/>
  <c r="H61" i="37"/>
  <c r="H55" i="37"/>
  <c r="H54" i="37"/>
  <c r="H53" i="37"/>
  <c r="H52" i="37"/>
  <c r="H51" i="37"/>
  <c r="H50" i="37"/>
  <c r="H44" i="37"/>
  <c r="H43" i="37"/>
  <c r="H42" i="37"/>
  <c r="H41" i="37"/>
  <c r="H35" i="37"/>
  <c r="H34" i="37"/>
  <c r="H33" i="37"/>
  <c r="H32" i="37"/>
  <c r="H27" i="37"/>
  <c r="H26" i="37"/>
  <c r="H25" i="37"/>
  <c r="H24" i="37"/>
  <c r="H23" i="37"/>
  <c r="H22" i="37"/>
  <c r="H17" i="37"/>
  <c r="H16" i="37"/>
  <c r="H15" i="37"/>
  <c r="H14" i="37"/>
  <c r="H9" i="37"/>
  <c r="H8" i="37"/>
  <c r="H7" i="37"/>
  <c r="H6" i="37"/>
  <c r="H56" i="37" l="1"/>
  <c r="S7" i="36" s="1"/>
  <c r="H65" i="37"/>
  <c r="V5" i="36" s="1"/>
  <c r="S20" i="36"/>
  <c r="S18" i="36"/>
  <c r="V6" i="36"/>
  <c r="V8" i="36"/>
  <c r="V10" i="36"/>
  <c r="V12" i="36"/>
  <c r="W12" i="36" s="1"/>
  <c r="V14" i="36"/>
  <c r="V16" i="36"/>
  <c r="V18" i="36"/>
  <c r="V20" i="36"/>
  <c r="V9" i="36"/>
  <c r="V13" i="36"/>
  <c r="V17" i="36"/>
  <c r="V21" i="36"/>
  <c r="V7" i="36"/>
  <c r="V11" i="36"/>
  <c r="V15" i="36"/>
  <c r="V19" i="36"/>
  <c r="H36" i="37"/>
  <c r="H45" i="37"/>
  <c r="H74" i="37"/>
  <c r="H83" i="37"/>
  <c r="H10" i="37"/>
  <c r="H18" i="37"/>
  <c r="H28" i="37"/>
  <c r="L22" i="36"/>
  <c r="O22" i="36"/>
  <c r="R22" i="36"/>
  <c r="AB7" i="36" l="1"/>
  <c r="AC7" i="36" s="1"/>
  <c r="AB19" i="36"/>
  <c r="AC19" i="36" s="1"/>
  <c r="AB13" i="36"/>
  <c r="AC13" i="36" s="1"/>
  <c r="AB21" i="36"/>
  <c r="AC21" i="36" s="1"/>
  <c r="AB16" i="36"/>
  <c r="AC16" i="36" s="1"/>
  <c r="AB8" i="36"/>
  <c r="AC8" i="36" s="1"/>
  <c r="AB17" i="36"/>
  <c r="AC17" i="36" s="1"/>
  <c r="AB5" i="36"/>
  <c r="AC5" i="36" s="1"/>
  <c r="AB15" i="36"/>
  <c r="AC15" i="36" s="1"/>
  <c r="AB6" i="36"/>
  <c r="AC6" i="36" s="1"/>
  <c r="AB9" i="36"/>
  <c r="AC9" i="36" s="1"/>
  <c r="AB18" i="36"/>
  <c r="AC18" i="36" s="1"/>
  <c r="AB10" i="36"/>
  <c r="AC10" i="36" s="1"/>
  <c r="AB11" i="36"/>
  <c r="AC11" i="36" s="1"/>
  <c r="AB12" i="36"/>
  <c r="AC12" i="36" s="1"/>
  <c r="AB20" i="36"/>
  <c r="AC20" i="36" s="1"/>
  <c r="AB14" i="36"/>
  <c r="AC14" i="36" s="1"/>
  <c r="S21" i="36"/>
  <c r="T21" i="36" s="1"/>
  <c r="S13" i="36"/>
  <c r="T13" i="36" s="1"/>
  <c r="S5" i="36"/>
  <c r="S10" i="36"/>
  <c r="T10" i="36" s="1"/>
  <c r="S12" i="36"/>
  <c r="T12" i="36" s="1"/>
  <c r="S17" i="36"/>
  <c r="T17" i="36" s="1"/>
  <c r="S9" i="36"/>
  <c r="T9" i="36" s="1"/>
  <c r="S14" i="36"/>
  <c r="T14" i="36" s="1"/>
  <c r="S6" i="36"/>
  <c r="T6" i="36" s="1"/>
  <c r="S16" i="36"/>
  <c r="T16" i="36" s="1"/>
  <c r="S8" i="36"/>
  <c r="T8" i="36" s="1"/>
  <c r="S19" i="36"/>
  <c r="T19" i="36" s="1"/>
  <c r="S15" i="36"/>
  <c r="T15" i="36" s="1"/>
  <c r="S11" i="36"/>
  <c r="T11" i="36" s="1"/>
  <c r="M6" i="36"/>
  <c r="N6" i="36" s="1"/>
  <c r="M8" i="36"/>
  <c r="N8" i="36" s="1"/>
  <c r="M10" i="36"/>
  <c r="N10" i="36" s="1"/>
  <c r="M12" i="36"/>
  <c r="N12" i="36" s="1"/>
  <c r="M14" i="36"/>
  <c r="N14" i="36" s="1"/>
  <c r="M16" i="36"/>
  <c r="N16" i="36" s="1"/>
  <c r="M18" i="36"/>
  <c r="N18" i="36" s="1"/>
  <c r="M20" i="36"/>
  <c r="N20" i="36" s="1"/>
  <c r="M5" i="36"/>
  <c r="N5" i="36" s="1"/>
  <c r="M7" i="36"/>
  <c r="N7" i="36" s="1"/>
  <c r="M11" i="36"/>
  <c r="N11" i="36" s="1"/>
  <c r="M15" i="36"/>
  <c r="N15" i="36" s="1"/>
  <c r="M19" i="36"/>
  <c r="N19" i="36" s="1"/>
  <c r="M9" i="36"/>
  <c r="N9" i="36" s="1"/>
  <c r="M13" i="36"/>
  <c r="N13" i="36" s="1"/>
  <c r="M17" i="36"/>
  <c r="N17" i="36" s="1"/>
  <c r="M21" i="36"/>
  <c r="N21" i="36" s="1"/>
  <c r="J7" i="36"/>
  <c r="K7" i="36" s="1"/>
  <c r="J9" i="36"/>
  <c r="K9" i="36" s="1"/>
  <c r="J11" i="36"/>
  <c r="K11" i="36" s="1"/>
  <c r="J13" i="36"/>
  <c r="K13" i="36" s="1"/>
  <c r="J15" i="36"/>
  <c r="K15" i="36" s="1"/>
  <c r="J17" i="36"/>
  <c r="K17" i="36" s="1"/>
  <c r="J19" i="36"/>
  <c r="K19" i="36" s="1"/>
  <c r="J21" i="36"/>
  <c r="K21" i="36" s="1"/>
  <c r="J6" i="36"/>
  <c r="K6" i="36" s="1"/>
  <c r="J10" i="36"/>
  <c r="K10" i="36" s="1"/>
  <c r="J14" i="36"/>
  <c r="K14" i="36" s="1"/>
  <c r="J18" i="36"/>
  <c r="K18" i="36" s="1"/>
  <c r="J5" i="36"/>
  <c r="K5" i="36" s="1"/>
  <c r="J8" i="36"/>
  <c r="K8" i="36" s="1"/>
  <c r="J12" i="36"/>
  <c r="K12" i="36" s="1"/>
  <c r="J16" i="36"/>
  <c r="K16" i="36" s="1"/>
  <c r="J20" i="36"/>
  <c r="K20" i="36" s="1"/>
  <c r="D7" i="36"/>
  <c r="D9" i="36"/>
  <c r="D11" i="36"/>
  <c r="D13" i="36"/>
  <c r="D15" i="36"/>
  <c r="D17" i="36"/>
  <c r="E17" i="36" s="1"/>
  <c r="D19" i="36"/>
  <c r="E19" i="36" s="1"/>
  <c r="D21" i="36"/>
  <c r="E21" i="36" s="1"/>
  <c r="D8" i="36"/>
  <c r="D12" i="36"/>
  <c r="D16" i="36"/>
  <c r="E16" i="36" s="1"/>
  <c r="D20" i="36"/>
  <c r="E20" i="36" s="1"/>
  <c r="D6" i="36"/>
  <c r="D10" i="36"/>
  <c r="D14" i="36"/>
  <c r="D18" i="36"/>
  <c r="E18" i="36" s="1"/>
  <c r="D5" i="36"/>
  <c r="Y7" i="36"/>
  <c r="Z7" i="36" s="1"/>
  <c r="Y9" i="36"/>
  <c r="Z9" i="36" s="1"/>
  <c r="Y11" i="36"/>
  <c r="Z11" i="36" s="1"/>
  <c r="Y13" i="36"/>
  <c r="Z13" i="36" s="1"/>
  <c r="Y15" i="36"/>
  <c r="Z15" i="36" s="1"/>
  <c r="Y17" i="36"/>
  <c r="Z17" i="36" s="1"/>
  <c r="Y19" i="36"/>
  <c r="Z19" i="36" s="1"/>
  <c r="Y21" i="36"/>
  <c r="Z21" i="36" s="1"/>
  <c r="Y6" i="36"/>
  <c r="Z6" i="36" s="1"/>
  <c r="Y10" i="36"/>
  <c r="Z10" i="36" s="1"/>
  <c r="Y14" i="36"/>
  <c r="Z14" i="36" s="1"/>
  <c r="Y18" i="36"/>
  <c r="Z18" i="36" s="1"/>
  <c r="Y5" i="36"/>
  <c r="Z5" i="36" s="1"/>
  <c r="Y8" i="36"/>
  <c r="Z8" i="36" s="1"/>
  <c r="Y12" i="36"/>
  <c r="Z12" i="36" s="1"/>
  <c r="Y16" i="36"/>
  <c r="Z16" i="36" s="1"/>
  <c r="Y20" i="36"/>
  <c r="Z20" i="36" s="1"/>
  <c r="P7" i="36"/>
  <c r="Q7" i="36" s="1"/>
  <c r="P9" i="36"/>
  <c r="Q9" i="36" s="1"/>
  <c r="P11" i="36"/>
  <c r="Q11" i="36" s="1"/>
  <c r="P13" i="36"/>
  <c r="Q13" i="36" s="1"/>
  <c r="P15" i="36"/>
  <c r="Q15" i="36" s="1"/>
  <c r="P17" i="36"/>
  <c r="Q17" i="36" s="1"/>
  <c r="P19" i="36"/>
  <c r="Q19" i="36" s="1"/>
  <c r="P21" i="36"/>
  <c r="Q21" i="36" s="1"/>
  <c r="P8" i="36"/>
  <c r="Q8" i="36" s="1"/>
  <c r="P12" i="36"/>
  <c r="Q12" i="36" s="1"/>
  <c r="P16" i="36"/>
  <c r="Q16" i="36" s="1"/>
  <c r="P20" i="36"/>
  <c r="Q20" i="36" s="1"/>
  <c r="P6" i="36"/>
  <c r="Q6" i="36" s="1"/>
  <c r="P10" i="36"/>
  <c r="Q10" i="36" s="1"/>
  <c r="P14" i="36"/>
  <c r="Q14" i="36" s="1"/>
  <c r="P18" i="36"/>
  <c r="Q18" i="36" s="1"/>
  <c r="P5" i="36"/>
  <c r="Q5" i="36" s="1"/>
  <c r="G6" i="36"/>
  <c r="H6" i="36" s="1"/>
  <c r="G8" i="36"/>
  <c r="H8" i="36" s="1"/>
  <c r="G10" i="36"/>
  <c r="H10" i="36" s="1"/>
  <c r="G12" i="36"/>
  <c r="H12" i="36" s="1"/>
  <c r="G14" i="36"/>
  <c r="H14" i="36" s="1"/>
  <c r="G16" i="36"/>
  <c r="H16" i="36" s="1"/>
  <c r="G18" i="36"/>
  <c r="H18" i="36" s="1"/>
  <c r="G20" i="36"/>
  <c r="H20" i="36" s="1"/>
  <c r="G5" i="36"/>
  <c r="H5" i="36" s="1"/>
  <c r="G9" i="36"/>
  <c r="H9" i="36" s="1"/>
  <c r="G13" i="36"/>
  <c r="H13" i="36" s="1"/>
  <c r="G17" i="36"/>
  <c r="G21" i="36"/>
  <c r="H21" i="36" s="1"/>
  <c r="G7" i="36"/>
  <c r="H7" i="36" s="1"/>
  <c r="G11" i="36"/>
  <c r="H11" i="36" s="1"/>
  <c r="G15" i="36"/>
  <c r="H15" i="36" s="1"/>
  <c r="G19" i="36"/>
  <c r="H19" i="36" s="1"/>
  <c r="W8" i="36"/>
  <c r="W15" i="36"/>
  <c r="W5" i="36"/>
  <c r="W7" i="36"/>
  <c r="W6" i="36"/>
  <c r="T5" i="36"/>
  <c r="T7" i="36"/>
  <c r="W11" i="36"/>
  <c r="W16" i="36"/>
  <c r="W18" i="36"/>
  <c r="T18" i="36"/>
  <c r="T20" i="36"/>
  <c r="W13" i="36"/>
  <c r="W20" i="36"/>
  <c r="W17" i="36"/>
  <c r="W14" i="36"/>
  <c r="W21" i="36"/>
  <c r="W19" i="36"/>
  <c r="W10" i="36"/>
  <c r="W9" i="36"/>
  <c r="H17" i="36"/>
  <c r="I22" i="36"/>
  <c r="AC22" i="36" l="1"/>
  <c r="N22" i="36"/>
  <c r="Z22" i="36"/>
  <c r="T22" i="36"/>
  <c r="H22" i="36"/>
  <c r="Q22" i="36"/>
  <c r="W22" i="36"/>
  <c r="K22" i="36"/>
  <c r="E11" i="36"/>
  <c r="E12" i="36"/>
  <c r="E10" i="36"/>
  <c r="E14" i="36"/>
  <c r="E15" i="36"/>
  <c r="E13" i="36"/>
  <c r="E9" i="36"/>
  <c r="E7" i="36"/>
  <c r="E6" i="36"/>
  <c r="E5" i="36"/>
  <c r="E8" i="36"/>
  <c r="F22" i="36"/>
  <c r="C22" i="36"/>
  <c r="E22" i="36" l="1"/>
</calcChain>
</file>

<file path=xl/sharedStrings.xml><?xml version="1.0" encoding="utf-8"?>
<sst xmlns="http://schemas.openxmlformats.org/spreadsheetml/2006/main" count="199" uniqueCount="66">
  <si>
    <t>Ivanić Grad</t>
  </si>
  <si>
    <t>Križ</t>
  </si>
  <si>
    <t>Popovača</t>
  </si>
  <si>
    <t>Kutina</t>
  </si>
  <si>
    <t>Novska</t>
  </si>
  <si>
    <t>Okučani</t>
  </si>
  <si>
    <t>Nova Gradiška</t>
  </si>
  <si>
    <t>Lužani</t>
  </si>
  <si>
    <t>Sl. Brod-zapad</t>
  </si>
  <si>
    <t>Sl. Brod-istok</t>
  </si>
  <si>
    <t>V. Kopanica</t>
  </si>
  <si>
    <t>Babina Greda</t>
  </si>
  <si>
    <t>Županja</t>
  </si>
  <si>
    <t>Spačva</t>
  </si>
  <si>
    <t>Lipovac</t>
  </si>
  <si>
    <t>Bregana</t>
  </si>
  <si>
    <t>Zagreb istok</t>
  </si>
  <si>
    <t>A3</t>
  </si>
  <si>
    <t>NAPLATNA POSTAJA</t>
  </si>
  <si>
    <t>BROJ NAPLATNIH KUĆICA TIP 1</t>
  </si>
  <si>
    <t>BROJ  NAPLATNIH KUĆICA TIP 2</t>
  </si>
  <si>
    <t xml:space="preserve">KVADRATURA (m2) </t>
  </si>
  <si>
    <t>BROJ  NAPLATNIH KUĆICA TIP 3</t>
  </si>
  <si>
    <t>AUTOCESTA</t>
  </si>
  <si>
    <t>BROJ NAPLATNIH KUĆICA TIP 4</t>
  </si>
  <si>
    <t>BROJ NAPLATNIH KUĆICA TIP 5</t>
  </si>
  <si>
    <t>BROJ NAPLATNIH KUĆICA TIP 6</t>
  </si>
  <si>
    <t>UKUPNO (m2)</t>
  </si>
  <si>
    <t>TIP KUĆICE 1 (Križ, Slavonski Brod-istok)</t>
  </si>
  <si>
    <t>Širina</t>
  </si>
  <si>
    <t>Visina</t>
  </si>
  <si>
    <t>Komada</t>
  </si>
  <si>
    <t>Ukupno m2</t>
  </si>
  <si>
    <t>Prednji prozor</t>
  </si>
  <si>
    <t>Bočni prozor</t>
  </si>
  <si>
    <t>Vrata</t>
  </si>
  <si>
    <t>Zadnji prozor</t>
  </si>
  <si>
    <t>Sveukupno m2</t>
  </si>
  <si>
    <t>TIP KUĆICE 2 (Ivanić Grad, Popovača, Kutina, Novska, Okučani, Nova Gradiška, Lužani, Slavonski Brod-zapad)</t>
  </si>
  <si>
    <t>TIP KUĆICE 3 (Zagreb istok)</t>
  </si>
  <si>
    <t>Prednji prozor - oberliht</t>
  </si>
  <si>
    <t>Vrata - oberliht</t>
  </si>
  <si>
    <t>Zadnji prozor - oberliht</t>
  </si>
  <si>
    <t>TIP KUĆICE 4  (Županja)</t>
  </si>
  <si>
    <t>TIP KUĆICE 5  (Spačva)</t>
  </si>
  <si>
    <t>TIP KUĆICE 6  (Sl. Brod - zapad)</t>
  </si>
  <si>
    <t>TIP KUĆICE 8  (Lipovac)</t>
  </si>
  <si>
    <t>TIP KUĆICE 9  (Babina Greda i Velika Kopanica)</t>
  </si>
  <si>
    <t>BROJ NAPLATNIH KUĆICA TIP 7</t>
  </si>
  <si>
    <t>BROJ NAPLATNIH KUĆICA TIP 8</t>
  </si>
  <si>
    <t>BROJ NAPLATNIH KUĆICA TIP 9</t>
  </si>
  <si>
    <t>TIP KUĆICE 7  (Bregana - reverzibilna - rezana zadnja strana od Tip 2)</t>
  </si>
  <si>
    <t>A</t>
  </si>
  <si>
    <t>B</t>
  </si>
  <si>
    <t>C</t>
  </si>
  <si>
    <t>D</t>
  </si>
  <si>
    <t>E</t>
  </si>
  <si>
    <t>F</t>
  </si>
  <si>
    <t>G</t>
  </si>
  <si>
    <t>DAVAČ KARTICA</t>
  </si>
  <si>
    <t>Prednja strana</t>
  </si>
  <si>
    <t>UKUPNO KUĆICA/DAVAČA KARTICA</t>
  </si>
  <si>
    <t>RASPORED TIPOVA NAPLATNIH KUĆICA I PRIPADAJUĆE OPREME NA AUTOCESTI A3</t>
  </si>
  <si>
    <t xml:space="preserve">TIPOVI NAPLATNIH KUĆICA NA AUTOCESTI A3 </t>
  </si>
  <si>
    <t xml:space="preserve">UKUPNO A3 </t>
  </si>
  <si>
    <t>SVEUKUPNO 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</si>
</sst>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0" borderId="14" xfId="0" applyFont="1" applyBorder="1" applyAlignment="1">
      <alignment vertical="top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 applyProtection="1">
      <alignment horizontal="center" vertical="center"/>
      <protection locked="0"/>
    </xf>
    <xf numFmtId="2" fontId="3" fillId="2" borderId="0" xfId="0" applyNumberFormat="1" applyFont="1" applyFill="1" applyBorder="1" applyAlignment="1" applyProtection="1">
      <alignment horizontal="center" vertical="center"/>
      <protection locked="0"/>
    </xf>
    <xf numFmtId="2" fontId="7" fillId="2" borderId="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5" xfId="0" applyNumberFormat="1" applyFont="1" applyFill="1" applyBorder="1" applyAlignment="1" applyProtection="1">
      <alignment horizontal="center" vertical="center"/>
      <protection locked="0"/>
    </xf>
    <xf numFmtId="2" fontId="7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20" xfId="0" applyNumberFormat="1" applyFont="1" applyFill="1" applyBorder="1" applyAlignment="1" applyProtection="1">
      <alignment horizontal="center" vertical="center"/>
      <protection locked="0"/>
    </xf>
    <xf numFmtId="2" fontId="7" fillId="4" borderId="7" xfId="0" applyNumberFormat="1" applyFont="1" applyFill="1" applyBorder="1" applyAlignment="1" applyProtection="1">
      <alignment horizontal="center" vertical="center"/>
      <protection locked="0"/>
    </xf>
    <xf numFmtId="2" fontId="7" fillId="4" borderId="5" xfId="0" applyNumberFormat="1" applyFont="1" applyFill="1" applyBorder="1" applyAlignment="1" applyProtection="1">
      <alignment horizontal="center" vertical="center"/>
      <protection locked="0"/>
    </xf>
    <xf numFmtId="4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164" fontId="0" fillId="8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27" xfId="0" applyNumberFormat="1" applyFont="1" applyFill="1" applyBorder="1" applyAlignment="1" applyProtection="1">
      <alignment horizontal="center" vertical="center"/>
      <protection locked="0"/>
    </xf>
    <xf numFmtId="1" fontId="3" fillId="2" borderId="28" xfId="0" applyNumberFormat="1" applyFont="1" applyFill="1" applyBorder="1" applyAlignment="1" applyProtection="1">
      <alignment horizontal="center" vertical="center"/>
      <protection locked="0"/>
    </xf>
    <xf numFmtId="1" fontId="6" fillId="4" borderId="1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5" fillId="2" borderId="17" xfId="0" applyNumberFormat="1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 applyProtection="1">
      <alignment horizontal="center" vertical="center"/>
      <protection locked="0"/>
    </xf>
    <xf numFmtId="164" fontId="9" fillId="3" borderId="21" xfId="0" applyNumberFormat="1" applyFont="1" applyFill="1" applyBorder="1" applyAlignment="1" applyProtection="1">
      <alignment horizontal="center" vertical="center"/>
      <protection locked="0"/>
    </xf>
    <xf numFmtId="2" fontId="9" fillId="3" borderId="22" xfId="0" applyNumberFormat="1" applyFont="1" applyFill="1" applyBorder="1" applyAlignment="1" applyProtection="1">
      <alignment horizontal="center" vertical="center"/>
      <protection locked="0"/>
    </xf>
    <xf numFmtId="165" fontId="9" fillId="3" borderId="21" xfId="0" applyNumberFormat="1" applyFont="1" applyFill="1" applyBorder="1" applyAlignment="1" applyProtection="1">
      <alignment horizontal="center" vertical="center"/>
      <protection locked="0"/>
    </xf>
    <xf numFmtId="2" fontId="9" fillId="3" borderId="8" xfId="0" applyNumberFormat="1" applyFont="1" applyFill="1" applyBorder="1" applyAlignment="1" applyProtection="1">
      <alignment horizontal="center" vertical="center"/>
      <protection locked="0"/>
    </xf>
    <xf numFmtId="1" fontId="9" fillId="3" borderId="2" xfId="0" applyNumberFormat="1" applyFont="1" applyFill="1" applyBorder="1" applyAlignment="1" applyProtection="1">
      <alignment horizontal="center" vertical="center"/>
      <protection locked="0"/>
    </xf>
    <xf numFmtId="2" fontId="9" fillId="3" borderId="11" xfId="0" applyNumberFormat="1" applyFont="1" applyFill="1" applyBorder="1" applyAlignment="1" applyProtection="1">
      <alignment horizontal="center" vertical="center"/>
      <protection locked="0"/>
    </xf>
    <xf numFmtId="2" fontId="9" fillId="3" borderId="12" xfId="0" applyNumberFormat="1" applyFont="1" applyFill="1" applyBorder="1" applyAlignment="1" applyProtection="1">
      <alignment horizontal="center" vertical="center"/>
      <protection locked="0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1" fontId="9" fillId="3" borderId="6" xfId="0" applyNumberFormat="1" applyFont="1" applyFill="1" applyBorder="1" applyAlignment="1" applyProtection="1">
      <alignment horizontal="center" vertical="center"/>
      <protection locked="0"/>
    </xf>
    <xf numFmtId="2" fontId="9" fillId="3" borderId="19" xfId="0" applyNumberFormat="1" applyFont="1" applyFill="1" applyBorder="1" applyAlignment="1" applyProtection="1">
      <alignment horizontal="center" vertical="center"/>
      <protection locked="0"/>
    </xf>
    <xf numFmtId="2" fontId="9" fillId="3" borderId="13" xfId="0" applyNumberFormat="1" applyFont="1" applyFill="1" applyBorder="1" applyAlignment="1" applyProtection="1">
      <alignment horizontal="center" vertical="center"/>
      <protection locked="0"/>
    </xf>
    <xf numFmtId="164" fontId="9" fillId="3" borderId="18" xfId="0" applyNumberFormat="1" applyFont="1" applyFill="1" applyBorder="1" applyAlignment="1" applyProtection="1">
      <alignment horizontal="center" vertical="center"/>
      <protection locked="0"/>
    </xf>
    <xf numFmtId="1" fontId="6" fillId="2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wrapText="1"/>
    </xf>
    <xf numFmtId="0" fontId="6" fillId="6" borderId="15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" fontId="3" fillId="4" borderId="23" xfId="0" applyNumberFormat="1" applyFont="1" applyFill="1" applyBorder="1" applyAlignment="1" applyProtection="1">
      <alignment vertical="center" wrapText="1"/>
      <protection locked="0"/>
    </xf>
    <xf numFmtId="1" fontId="3" fillId="4" borderId="29" xfId="0" applyNumberFormat="1" applyFont="1" applyFill="1" applyBorder="1" applyAlignment="1" applyProtection="1">
      <alignment vertical="center" wrapText="1"/>
      <protection locked="0"/>
    </xf>
    <xf numFmtId="1" fontId="3" fillId="9" borderId="23" xfId="0" applyNumberFormat="1" applyFont="1" applyFill="1" applyBorder="1" applyAlignment="1" applyProtection="1">
      <alignment vertical="center" wrapText="1"/>
      <protection locked="0"/>
    </xf>
    <xf numFmtId="4" fontId="3" fillId="9" borderId="30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Obično 2" xfId="1"/>
  </cellStyles>
  <dxfs count="0"/>
  <tableStyles count="0" defaultTableStyle="TableStyleMedium2" defaultPivotStyle="PivotStyleLight16"/>
  <colors>
    <mruColors>
      <color rgb="FF0000FF"/>
      <color rgb="FFCCFF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2853124</xdr:colOff>
      <xdr:row>52</xdr:row>
      <xdr:rowOff>152400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7</xdr:col>
      <xdr:colOff>2853124</xdr:colOff>
      <xdr:row>105</xdr:row>
      <xdr:rowOff>152400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255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7</xdr:col>
      <xdr:colOff>2853124</xdr:colOff>
      <xdr:row>158</xdr:row>
      <xdr:rowOff>152400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220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7</xdr:col>
      <xdr:colOff>2853124</xdr:colOff>
      <xdr:row>211</xdr:row>
      <xdr:rowOff>152400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185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7</xdr:col>
      <xdr:colOff>2853124</xdr:colOff>
      <xdr:row>264</xdr:row>
      <xdr:rowOff>152400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8150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7</xdr:col>
      <xdr:colOff>2853124</xdr:colOff>
      <xdr:row>317</xdr:row>
      <xdr:rowOff>152400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9115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7</xdr:col>
      <xdr:colOff>2853124</xdr:colOff>
      <xdr:row>370</xdr:row>
      <xdr:rowOff>152400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0080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7</xdr:col>
      <xdr:colOff>2853124</xdr:colOff>
      <xdr:row>423</xdr:row>
      <xdr:rowOff>152400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045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7</xdr:col>
      <xdr:colOff>2853124</xdr:colOff>
      <xdr:row>476</xdr:row>
      <xdr:rowOff>152400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2010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477</xdr:row>
      <xdr:rowOff>8281</xdr:rowOff>
    </xdr:from>
    <xdr:to>
      <xdr:col>7</xdr:col>
      <xdr:colOff>2853124</xdr:colOff>
      <xdr:row>529</xdr:row>
      <xdr:rowOff>160681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876781"/>
          <a:ext cx="714351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30" sqref="D30"/>
    </sheetView>
  </sheetViews>
  <sheetFormatPr defaultColWidth="9.140625" defaultRowHeight="15" x14ac:dyDescent="0.25"/>
  <cols>
    <col min="1" max="1" width="20.85546875" style="1" customWidth="1"/>
    <col min="2" max="2" width="16.85546875" style="1" customWidth="1"/>
    <col min="3" max="32" width="13.42578125" style="1" customWidth="1"/>
    <col min="33" max="33" width="16.7109375" style="1" customWidth="1"/>
    <col min="34" max="16384" width="9.140625" style="1"/>
  </cols>
  <sheetData>
    <row r="1" spans="1:33" ht="15" customHeight="1" x14ac:dyDescent="0.25">
      <c r="A1" s="4"/>
      <c r="B1" s="4"/>
      <c r="C1" s="58" t="s">
        <v>62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 t="s">
        <v>62</v>
      </c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 t="s">
        <v>62</v>
      </c>
      <c r="AB1" s="58"/>
      <c r="AC1" s="58"/>
      <c r="AD1" s="58"/>
      <c r="AE1" s="58"/>
      <c r="AF1" s="58"/>
      <c r="AG1" s="58"/>
    </row>
    <row r="2" spans="1:33" ht="15" customHeight="1" x14ac:dyDescent="0.25">
      <c r="A2" s="4"/>
      <c r="B2" s="4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ht="30.75" customHeight="1" thickBot="1" x14ac:dyDescent="0.3">
      <c r="A3" s="5"/>
      <c r="B3" s="5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spans="1:33" ht="45.75" thickBot="1" x14ac:dyDescent="0.3">
      <c r="A4" s="36" t="s">
        <v>23</v>
      </c>
      <c r="B4" s="37" t="s">
        <v>18</v>
      </c>
      <c r="C4" s="29" t="s">
        <v>19</v>
      </c>
      <c r="D4" s="30" t="s">
        <v>21</v>
      </c>
      <c r="E4" s="31" t="s">
        <v>27</v>
      </c>
      <c r="F4" s="29" t="s">
        <v>20</v>
      </c>
      <c r="G4" s="30" t="s">
        <v>21</v>
      </c>
      <c r="H4" s="31" t="s">
        <v>27</v>
      </c>
      <c r="I4" s="32" t="s">
        <v>22</v>
      </c>
      <c r="J4" s="30" t="s">
        <v>21</v>
      </c>
      <c r="K4" s="31" t="s">
        <v>27</v>
      </c>
      <c r="L4" s="29" t="s">
        <v>24</v>
      </c>
      <c r="M4" s="30" t="s">
        <v>21</v>
      </c>
      <c r="N4" s="31" t="s">
        <v>27</v>
      </c>
      <c r="O4" s="29" t="s">
        <v>25</v>
      </c>
      <c r="P4" s="30" t="s">
        <v>21</v>
      </c>
      <c r="Q4" s="31" t="s">
        <v>27</v>
      </c>
      <c r="R4" s="29" t="s">
        <v>26</v>
      </c>
      <c r="S4" s="30" t="s">
        <v>21</v>
      </c>
      <c r="T4" s="31" t="s">
        <v>27</v>
      </c>
      <c r="U4" s="29" t="s">
        <v>48</v>
      </c>
      <c r="V4" s="30" t="s">
        <v>21</v>
      </c>
      <c r="W4" s="31" t="s">
        <v>27</v>
      </c>
      <c r="X4" s="29" t="s">
        <v>49</v>
      </c>
      <c r="Y4" s="30" t="s">
        <v>21</v>
      </c>
      <c r="Z4" s="31" t="s">
        <v>27</v>
      </c>
      <c r="AA4" s="29" t="s">
        <v>50</v>
      </c>
      <c r="AB4" s="30" t="s">
        <v>21</v>
      </c>
      <c r="AC4" s="31" t="s">
        <v>27</v>
      </c>
      <c r="AD4" s="29" t="s">
        <v>59</v>
      </c>
      <c r="AE4" s="30" t="s">
        <v>21</v>
      </c>
      <c r="AF4" s="31" t="s">
        <v>27</v>
      </c>
      <c r="AG4" s="19" t="s">
        <v>61</v>
      </c>
    </row>
    <row r="5" spans="1:33" s="2" customFormat="1" x14ac:dyDescent="0.25">
      <c r="A5" s="60" t="s">
        <v>17</v>
      </c>
      <c r="B5" s="38" t="s">
        <v>16</v>
      </c>
      <c r="C5" s="44">
        <v>0</v>
      </c>
      <c r="D5" s="45">
        <f>'MJERE KUĆICA'!$H$10</f>
        <v>4.6616749999999998</v>
      </c>
      <c r="E5" s="46">
        <f t="shared" ref="E5" si="0">C5*D5</f>
        <v>0</v>
      </c>
      <c r="F5" s="44">
        <v>0</v>
      </c>
      <c r="G5" s="47">
        <f>'MJERE KUĆICA'!$H$18</f>
        <v>4.4264250000000001</v>
      </c>
      <c r="H5" s="46">
        <f t="shared" ref="H5:H21" si="1">F5*G5</f>
        <v>0</v>
      </c>
      <c r="I5" s="44">
        <v>14</v>
      </c>
      <c r="J5" s="47">
        <f>'MJERE KUĆICA'!$H$28</f>
        <v>2.7651000000000003</v>
      </c>
      <c r="K5" s="48">
        <f t="shared" ref="K5:K21" si="2">I5*J5</f>
        <v>38.711400000000005</v>
      </c>
      <c r="L5" s="44">
        <v>0</v>
      </c>
      <c r="M5" s="47">
        <f>'MJERE KUĆICA'!$H$36</f>
        <v>4.8338999999999999</v>
      </c>
      <c r="N5" s="46">
        <f t="shared" ref="N5:N21" si="3">L5*M5</f>
        <v>0</v>
      </c>
      <c r="O5" s="44">
        <v>0</v>
      </c>
      <c r="P5" s="47">
        <f>'MJERE KUĆICA'!$H$45</f>
        <v>4.0336999999999996</v>
      </c>
      <c r="Q5" s="46">
        <f t="shared" ref="Q5:Q21" si="4">O5*P5</f>
        <v>0</v>
      </c>
      <c r="R5" s="44">
        <v>0</v>
      </c>
      <c r="S5" s="45">
        <f>'MJERE KUĆICA'!H56</f>
        <v>4.6395249999999999</v>
      </c>
      <c r="T5" s="46">
        <f t="shared" ref="T5:T21" si="5">R5*S5</f>
        <v>0</v>
      </c>
      <c r="U5" s="44">
        <v>0</v>
      </c>
      <c r="V5" s="45">
        <f>'MJERE KUĆICA'!$H$65</f>
        <v>2.8376749999999999</v>
      </c>
      <c r="W5" s="46">
        <f t="shared" ref="W5:W21" si="6">U5*V5</f>
        <v>0</v>
      </c>
      <c r="X5" s="44">
        <v>0</v>
      </c>
      <c r="Y5" s="45">
        <f>'MJERE KUĆICA'!$H$74</f>
        <v>4.3149999999999995</v>
      </c>
      <c r="Z5" s="46">
        <f t="shared" ref="Z5:Z21" si="7">X5*Y5</f>
        <v>0</v>
      </c>
      <c r="AA5" s="44">
        <v>0</v>
      </c>
      <c r="AB5" s="45">
        <f>'MJERE KUĆICA'!$H$83</f>
        <v>4.4715999999999996</v>
      </c>
      <c r="AC5" s="46">
        <f t="shared" ref="AC5:AC21" si="8">AA5*AB5</f>
        <v>0</v>
      </c>
      <c r="AD5" s="44">
        <v>9</v>
      </c>
      <c r="AE5" s="45">
        <f>'MJERE KUĆICA'!H89</f>
        <v>0.83790000000000009</v>
      </c>
      <c r="AF5" s="46">
        <f t="shared" ref="AF5:AF21" si="9">AD5*AE5</f>
        <v>7.541100000000001</v>
      </c>
      <c r="AG5" s="43">
        <f>C5+F5+I5+L5+O5+R5+U5+X5+AA5+AD5</f>
        <v>23</v>
      </c>
    </row>
    <row r="6" spans="1:33" s="2" customFormat="1" x14ac:dyDescent="0.25">
      <c r="A6" s="61"/>
      <c r="B6" s="39" t="s">
        <v>0</v>
      </c>
      <c r="C6" s="49">
        <v>0</v>
      </c>
      <c r="D6" s="45">
        <f>'MJERE KUĆICA'!$H$10</f>
        <v>4.6616749999999998</v>
      </c>
      <c r="E6" s="50">
        <f>C6*D6</f>
        <v>0</v>
      </c>
      <c r="F6" s="49">
        <v>3</v>
      </c>
      <c r="G6" s="47">
        <f>'MJERE KUĆICA'!$H$18</f>
        <v>4.4264250000000001</v>
      </c>
      <c r="H6" s="50">
        <f t="shared" si="1"/>
        <v>13.279275</v>
      </c>
      <c r="I6" s="49">
        <v>0</v>
      </c>
      <c r="J6" s="47">
        <f>'MJERE KUĆICA'!$H$28</f>
        <v>2.7651000000000003</v>
      </c>
      <c r="K6" s="51">
        <f t="shared" si="2"/>
        <v>0</v>
      </c>
      <c r="L6" s="49">
        <v>0</v>
      </c>
      <c r="M6" s="47">
        <f>'MJERE KUĆICA'!$H$36</f>
        <v>4.8338999999999999</v>
      </c>
      <c r="N6" s="50">
        <f t="shared" si="3"/>
        <v>0</v>
      </c>
      <c r="O6" s="49">
        <v>0</v>
      </c>
      <c r="P6" s="47">
        <f>'MJERE KUĆICA'!$H$45</f>
        <v>4.0336999999999996</v>
      </c>
      <c r="Q6" s="50">
        <f t="shared" si="4"/>
        <v>0</v>
      </c>
      <c r="R6" s="49">
        <v>0</v>
      </c>
      <c r="S6" s="45">
        <f>'MJERE KUĆICA'!$H$56</f>
        <v>4.6395249999999999</v>
      </c>
      <c r="T6" s="50">
        <f t="shared" si="5"/>
        <v>0</v>
      </c>
      <c r="U6" s="49">
        <v>0</v>
      </c>
      <c r="V6" s="45">
        <f>'MJERE KUĆICA'!$H$65</f>
        <v>2.8376749999999999</v>
      </c>
      <c r="W6" s="50">
        <f t="shared" si="6"/>
        <v>0</v>
      </c>
      <c r="X6" s="49">
        <v>0</v>
      </c>
      <c r="Y6" s="45">
        <f>'MJERE KUĆICA'!$H$74</f>
        <v>4.3149999999999995</v>
      </c>
      <c r="Z6" s="50">
        <f t="shared" si="7"/>
        <v>0</v>
      </c>
      <c r="AA6" s="49">
        <v>0</v>
      </c>
      <c r="AB6" s="45">
        <f>'MJERE KUĆICA'!$H$83</f>
        <v>4.4715999999999996</v>
      </c>
      <c r="AC6" s="50">
        <f t="shared" si="8"/>
        <v>0</v>
      </c>
      <c r="AD6" s="49">
        <v>0</v>
      </c>
      <c r="AE6" s="52">
        <v>0.83790000000000009</v>
      </c>
      <c r="AF6" s="50">
        <f t="shared" si="9"/>
        <v>0</v>
      </c>
      <c r="AG6" s="43">
        <f t="shared" ref="AG6:AG21" si="10">C6+F6+I6+L6+O6+R6+U6+X6+AA6+AD6</f>
        <v>3</v>
      </c>
    </row>
    <row r="7" spans="1:33" s="2" customFormat="1" x14ac:dyDescent="0.25">
      <c r="A7" s="61"/>
      <c r="B7" s="39" t="s">
        <v>1</v>
      </c>
      <c r="C7" s="49">
        <v>3</v>
      </c>
      <c r="D7" s="45">
        <f>'MJERE KUĆICA'!$H$10</f>
        <v>4.6616749999999998</v>
      </c>
      <c r="E7" s="50">
        <f t="shared" ref="E7:E21" si="11">C7*D7</f>
        <v>13.985025</v>
      </c>
      <c r="F7" s="49">
        <v>0</v>
      </c>
      <c r="G7" s="47">
        <f>'MJERE KUĆICA'!$H$18</f>
        <v>4.4264250000000001</v>
      </c>
      <c r="H7" s="50">
        <f t="shared" si="1"/>
        <v>0</v>
      </c>
      <c r="I7" s="49">
        <v>0</v>
      </c>
      <c r="J7" s="47">
        <f>'MJERE KUĆICA'!$H$28</f>
        <v>2.7651000000000003</v>
      </c>
      <c r="K7" s="51">
        <f t="shared" si="2"/>
        <v>0</v>
      </c>
      <c r="L7" s="49">
        <v>0</v>
      </c>
      <c r="M7" s="47">
        <f>'MJERE KUĆICA'!$H$36</f>
        <v>4.8338999999999999</v>
      </c>
      <c r="N7" s="50">
        <f t="shared" si="3"/>
        <v>0</v>
      </c>
      <c r="O7" s="49">
        <v>0</v>
      </c>
      <c r="P7" s="47">
        <f>'MJERE KUĆICA'!$H$45</f>
        <v>4.0336999999999996</v>
      </c>
      <c r="Q7" s="50">
        <f t="shared" si="4"/>
        <v>0</v>
      </c>
      <c r="R7" s="49">
        <v>0</v>
      </c>
      <c r="S7" s="45">
        <f>'MJERE KUĆICA'!$H$56</f>
        <v>4.6395249999999999</v>
      </c>
      <c r="T7" s="50">
        <f t="shared" si="5"/>
        <v>0</v>
      </c>
      <c r="U7" s="49">
        <v>0</v>
      </c>
      <c r="V7" s="45">
        <f>'MJERE KUĆICA'!$H$65</f>
        <v>2.8376749999999999</v>
      </c>
      <c r="W7" s="50">
        <f t="shared" si="6"/>
        <v>0</v>
      </c>
      <c r="X7" s="49">
        <v>0</v>
      </c>
      <c r="Y7" s="45">
        <f>'MJERE KUĆICA'!$H$74</f>
        <v>4.3149999999999995</v>
      </c>
      <c r="Z7" s="50">
        <f t="shared" si="7"/>
        <v>0</v>
      </c>
      <c r="AA7" s="49">
        <v>0</v>
      </c>
      <c r="AB7" s="45">
        <f>'MJERE KUĆICA'!$H$83</f>
        <v>4.4715999999999996</v>
      </c>
      <c r="AC7" s="50">
        <f t="shared" si="8"/>
        <v>0</v>
      </c>
      <c r="AD7" s="49">
        <v>0</v>
      </c>
      <c r="AE7" s="52">
        <v>0.83790000000000009</v>
      </c>
      <c r="AF7" s="50">
        <f t="shared" si="9"/>
        <v>0</v>
      </c>
      <c r="AG7" s="43">
        <f t="shared" si="10"/>
        <v>3</v>
      </c>
    </row>
    <row r="8" spans="1:33" s="2" customFormat="1" x14ac:dyDescent="0.25">
      <c r="A8" s="61"/>
      <c r="B8" s="39" t="s">
        <v>2</v>
      </c>
      <c r="C8" s="49">
        <v>0</v>
      </c>
      <c r="D8" s="45">
        <f>'MJERE KUĆICA'!$H$10</f>
        <v>4.6616749999999998</v>
      </c>
      <c r="E8" s="50">
        <f t="shared" si="11"/>
        <v>0</v>
      </c>
      <c r="F8" s="49">
        <v>3</v>
      </c>
      <c r="G8" s="47">
        <f>'MJERE KUĆICA'!$H$18</f>
        <v>4.4264250000000001</v>
      </c>
      <c r="H8" s="50">
        <f t="shared" si="1"/>
        <v>13.279275</v>
      </c>
      <c r="I8" s="49">
        <v>0</v>
      </c>
      <c r="J8" s="47">
        <f>'MJERE KUĆICA'!$H$28</f>
        <v>2.7651000000000003</v>
      </c>
      <c r="K8" s="51">
        <f t="shared" si="2"/>
        <v>0</v>
      </c>
      <c r="L8" s="49">
        <v>0</v>
      </c>
      <c r="M8" s="47">
        <f>'MJERE KUĆICA'!$H$36</f>
        <v>4.8338999999999999</v>
      </c>
      <c r="N8" s="50">
        <f t="shared" si="3"/>
        <v>0</v>
      </c>
      <c r="O8" s="49">
        <v>0</v>
      </c>
      <c r="P8" s="47">
        <f>'MJERE KUĆICA'!$H$45</f>
        <v>4.0336999999999996</v>
      </c>
      <c r="Q8" s="50">
        <f t="shared" si="4"/>
        <v>0</v>
      </c>
      <c r="R8" s="49">
        <v>0</v>
      </c>
      <c r="S8" s="45">
        <f>'MJERE KUĆICA'!$H$56</f>
        <v>4.6395249999999999</v>
      </c>
      <c r="T8" s="50">
        <f t="shared" si="5"/>
        <v>0</v>
      </c>
      <c r="U8" s="49">
        <v>0</v>
      </c>
      <c r="V8" s="45">
        <f>'MJERE KUĆICA'!$H$65</f>
        <v>2.8376749999999999</v>
      </c>
      <c r="W8" s="50">
        <f t="shared" si="6"/>
        <v>0</v>
      </c>
      <c r="X8" s="49">
        <v>0</v>
      </c>
      <c r="Y8" s="45">
        <f>'MJERE KUĆICA'!$H$74</f>
        <v>4.3149999999999995</v>
      </c>
      <c r="Z8" s="50">
        <f t="shared" si="7"/>
        <v>0</v>
      </c>
      <c r="AA8" s="49">
        <v>0</v>
      </c>
      <c r="AB8" s="45">
        <f>'MJERE KUĆICA'!$H$83</f>
        <v>4.4715999999999996</v>
      </c>
      <c r="AC8" s="50">
        <f t="shared" si="8"/>
        <v>0</v>
      </c>
      <c r="AD8" s="49">
        <v>0</v>
      </c>
      <c r="AE8" s="52">
        <v>0.83790000000000009</v>
      </c>
      <c r="AF8" s="50">
        <f t="shared" si="9"/>
        <v>0</v>
      </c>
      <c r="AG8" s="43">
        <f t="shared" si="10"/>
        <v>3</v>
      </c>
    </row>
    <row r="9" spans="1:33" s="2" customFormat="1" x14ac:dyDescent="0.25">
      <c r="A9" s="61"/>
      <c r="B9" s="39" t="s">
        <v>3</v>
      </c>
      <c r="C9" s="49">
        <v>0</v>
      </c>
      <c r="D9" s="45">
        <f>'MJERE KUĆICA'!$H$10</f>
        <v>4.6616749999999998</v>
      </c>
      <c r="E9" s="50">
        <f t="shared" si="11"/>
        <v>0</v>
      </c>
      <c r="F9" s="49">
        <v>3</v>
      </c>
      <c r="G9" s="47">
        <f>'MJERE KUĆICA'!$H$18</f>
        <v>4.4264250000000001</v>
      </c>
      <c r="H9" s="50">
        <f t="shared" si="1"/>
        <v>13.279275</v>
      </c>
      <c r="I9" s="49">
        <v>0</v>
      </c>
      <c r="J9" s="47">
        <f>'MJERE KUĆICA'!$H$28</f>
        <v>2.7651000000000003</v>
      </c>
      <c r="K9" s="51">
        <f t="shared" si="2"/>
        <v>0</v>
      </c>
      <c r="L9" s="49">
        <v>0</v>
      </c>
      <c r="M9" s="47">
        <f>'MJERE KUĆICA'!$H$36</f>
        <v>4.8338999999999999</v>
      </c>
      <c r="N9" s="50">
        <f t="shared" si="3"/>
        <v>0</v>
      </c>
      <c r="O9" s="49">
        <v>0</v>
      </c>
      <c r="P9" s="47">
        <f>'MJERE KUĆICA'!$H$45</f>
        <v>4.0336999999999996</v>
      </c>
      <c r="Q9" s="50">
        <f t="shared" si="4"/>
        <v>0</v>
      </c>
      <c r="R9" s="49">
        <v>0</v>
      </c>
      <c r="S9" s="45">
        <f>'MJERE KUĆICA'!$H$56</f>
        <v>4.6395249999999999</v>
      </c>
      <c r="T9" s="50">
        <f t="shared" si="5"/>
        <v>0</v>
      </c>
      <c r="U9" s="49">
        <v>0</v>
      </c>
      <c r="V9" s="45">
        <f>'MJERE KUĆICA'!$H$65</f>
        <v>2.8376749999999999</v>
      </c>
      <c r="W9" s="50">
        <f t="shared" si="6"/>
        <v>0</v>
      </c>
      <c r="X9" s="49">
        <v>0</v>
      </c>
      <c r="Y9" s="45">
        <f>'MJERE KUĆICA'!$H$74</f>
        <v>4.3149999999999995</v>
      </c>
      <c r="Z9" s="50">
        <f t="shared" si="7"/>
        <v>0</v>
      </c>
      <c r="AA9" s="49">
        <v>0</v>
      </c>
      <c r="AB9" s="45">
        <f>'MJERE KUĆICA'!$H$83</f>
        <v>4.4715999999999996</v>
      </c>
      <c r="AC9" s="50">
        <f t="shared" si="8"/>
        <v>0</v>
      </c>
      <c r="AD9" s="49">
        <v>0</v>
      </c>
      <c r="AE9" s="52">
        <v>0.83790000000000009</v>
      </c>
      <c r="AF9" s="50">
        <f t="shared" si="9"/>
        <v>0</v>
      </c>
      <c r="AG9" s="43">
        <f t="shared" si="10"/>
        <v>3</v>
      </c>
    </row>
    <row r="10" spans="1:33" s="2" customFormat="1" x14ac:dyDescent="0.25">
      <c r="A10" s="61"/>
      <c r="B10" s="39" t="s">
        <v>4</v>
      </c>
      <c r="C10" s="49">
        <v>0</v>
      </c>
      <c r="D10" s="45">
        <f>'MJERE KUĆICA'!$H$10</f>
        <v>4.6616749999999998</v>
      </c>
      <c r="E10" s="50">
        <f t="shared" si="11"/>
        <v>0</v>
      </c>
      <c r="F10" s="49">
        <v>3</v>
      </c>
      <c r="G10" s="47">
        <f>'MJERE KUĆICA'!$H$18</f>
        <v>4.4264250000000001</v>
      </c>
      <c r="H10" s="50">
        <f t="shared" si="1"/>
        <v>13.279275</v>
      </c>
      <c r="I10" s="49">
        <v>0</v>
      </c>
      <c r="J10" s="47">
        <f>'MJERE KUĆICA'!$H$28</f>
        <v>2.7651000000000003</v>
      </c>
      <c r="K10" s="51">
        <f t="shared" si="2"/>
        <v>0</v>
      </c>
      <c r="L10" s="49">
        <v>0</v>
      </c>
      <c r="M10" s="47">
        <f>'MJERE KUĆICA'!$H$36</f>
        <v>4.8338999999999999</v>
      </c>
      <c r="N10" s="50">
        <f t="shared" si="3"/>
        <v>0</v>
      </c>
      <c r="O10" s="49">
        <v>0</v>
      </c>
      <c r="P10" s="47">
        <f>'MJERE KUĆICA'!$H$45</f>
        <v>4.0336999999999996</v>
      </c>
      <c r="Q10" s="50">
        <f t="shared" si="4"/>
        <v>0</v>
      </c>
      <c r="R10" s="49">
        <v>0</v>
      </c>
      <c r="S10" s="45">
        <f>'MJERE KUĆICA'!$H$56</f>
        <v>4.6395249999999999</v>
      </c>
      <c r="T10" s="50">
        <f t="shared" si="5"/>
        <v>0</v>
      </c>
      <c r="U10" s="49">
        <v>0</v>
      </c>
      <c r="V10" s="45">
        <f>'MJERE KUĆICA'!$H$65</f>
        <v>2.8376749999999999</v>
      </c>
      <c r="W10" s="50">
        <f t="shared" si="6"/>
        <v>0</v>
      </c>
      <c r="X10" s="49">
        <v>0</v>
      </c>
      <c r="Y10" s="45">
        <f>'MJERE KUĆICA'!$H$74</f>
        <v>4.3149999999999995</v>
      </c>
      <c r="Z10" s="50">
        <f t="shared" si="7"/>
        <v>0</v>
      </c>
      <c r="AA10" s="49">
        <v>0</v>
      </c>
      <c r="AB10" s="45">
        <f>'MJERE KUĆICA'!$H$83</f>
        <v>4.4715999999999996</v>
      </c>
      <c r="AC10" s="50">
        <f t="shared" si="8"/>
        <v>0</v>
      </c>
      <c r="AD10" s="49">
        <v>0</v>
      </c>
      <c r="AE10" s="52">
        <v>0.83790000000000009</v>
      </c>
      <c r="AF10" s="50">
        <f t="shared" si="9"/>
        <v>0</v>
      </c>
      <c r="AG10" s="43">
        <f t="shared" si="10"/>
        <v>3</v>
      </c>
    </row>
    <row r="11" spans="1:33" s="2" customFormat="1" x14ac:dyDescent="0.25">
      <c r="A11" s="61"/>
      <c r="B11" s="39" t="s">
        <v>5</v>
      </c>
      <c r="C11" s="49">
        <v>0</v>
      </c>
      <c r="D11" s="45">
        <f>'MJERE KUĆICA'!$H$10</f>
        <v>4.6616749999999998</v>
      </c>
      <c r="E11" s="50">
        <f t="shared" si="11"/>
        <v>0</v>
      </c>
      <c r="F11" s="49">
        <v>4</v>
      </c>
      <c r="G11" s="47">
        <f>'MJERE KUĆICA'!$H$18</f>
        <v>4.4264250000000001</v>
      </c>
      <c r="H11" s="50">
        <f t="shared" si="1"/>
        <v>17.7057</v>
      </c>
      <c r="I11" s="49">
        <v>0</v>
      </c>
      <c r="J11" s="47">
        <f>'MJERE KUĆICA'!$H$28</f>
        <v>2.7651000000000003</v>
      </c>
      <c r="K11" s="51">
        <f t="shared" si="2"/>
        <v>0</v>
      </c>
      <c r="L11" s="49">
        <v>0</v>
      </c>
      <c r="M11" s="47">
        <f>'MJERE KUĆICA'!$H$36</f>
        <v>4.8338999999999999</v>
      </c>
      <c r="N11" s="50">
        <f t="shared" si="3"/>
        <v>0</v>
      </c>
      <c r="O11" s="49">
        <v>0</v>
      </c>
      <c r="P11" s="47">
        <f>'MJERE KUĆICA'!$H$45</f>
        <v>4.0336999999999996</v>
      </c>
      <c r="Q11" s="50">
        <f t="shared" si="4"/>
        <v>0</v>
      </c>
      <c r="R11" s="49">
        <v>0</v>
      </c>
      <c r="S11" s="45">
        <f>'MJERE KUĆICA'!$H$56</f>
        <v>4.6395249999999999</v>
      </c>
      <c r="T11" s="50">
        <f t="shared" si="5"/>
        <v>0</v>
      </c>
      <c r="U11" s="49">
        <v>0</v>
      </c>
      <c r="V11" s="45">
        <f>'MJERE KUĆICA'!$H$65</f>
        <v>2.8376749999999999</v>
      </c>
      <c r="W11" s="50">
        <f t="shared" si="6"/>
        <v>0</v>
      </c>
      <c r="X11" s="49">
        <v>0</v>
      </c>
      <c r="Y11" s="45">
        <f>'MJERE KUĆICA'!$H$74</f>
        <v>4.3149999999999995</v>
      </c>
      <c r="Z11" s="50">
        <f t="shared" si="7"/>
        <v>0</v>
      </c>
      <c r="AA11" s="49">
        <v>0</v>
      </c>
      <c r="AB11" s="45">
        <f>'MJERE KUĆICA'!$H$83</f>
        <v>4.4715999999999996</v>
      </c>
      <c r="AC11" s="50">
        <f t="shared" si="8"/>
        <v>0</v>
      </c>
      <c r="AD11" s="49">
        <v>0</v>
      </c>
      <c r="AE11" s="52">
        <v>0.83790000000000009</v>
      </c>
      <c r="AF11" s="50">
        <f t="shared" si="9"/>
        <v>0</v>
      </c>
      <c r="AG11" s="43">
        <f t="shared" si="10"/>
        <v>4</v>
      </c>
    </row>
    <row r="12" spans="1:33" s="2" customFormat="1" x14ac:dyDescent="0.25">
      <c r="A12" s="61"/>
      <c r="B12" s="39" t="s">
        <v>6</v>
      </c>
      <c r="C12" s="49">
        <v>0</v>
      </c>
      <c r="D12" s="45">
        <f>'MJERE KUĆICA'!$H$10</f>
        <v>4.6616749999999998</v>
      </c>
      <c r="E12" s="50">
        <f t="shared" si="11"/>
        <v>0</v>
      </c>
      <c r="F12" s="49">
        <v>2</v>
      </c>
      <c r="G12" s="47">
        <f>'MJERE KUĆICA'!$H$18</f>
        <v>4.4264250000000001</v>
      </c>
      <c r="H12" s="50">
        <f t="shared" si="1"/>
        <v>8.8528500000000001</v>
      </c>
      <c r="I12" s="49">
        <v>0</v>
      </c>
      <c r="J12" s="47">
        <f>'MJERE KUĆICA'!$H$28</f>
        <v>2.7651000000000003</v>
      </c>
      <c r="K12" s="51">
        <f t="shared" si="2"/>
        <v>0</v>
      </c>
      <c r="L12" s="49">
        <v>0</v>
      </c>
      <c r="M12" s="47">
        <f>'MJERE KUĆICA'!$H$36</f>
        <v>4.8338999999999999</v>
      </c>
      <c r="N12" s="50">
        <f t="shared" si="3"/>
        <v>0</v>
      </c>
      <c r="O12" s="49">
        <v>0</v>
      </c>
      <c r="P12" s="47">
        <f>'MJERE KUĆICA'!$H$45</f>
        <v>4.0336999999999996</v>
      </c>
      <c r="Q12" s="50">
        <f t="shared" si="4"/>
        <v>0</v>
      </c>
      <c r="R12" s="49">
        <v>0</v>
      </c>
      <c r="S12" s="45">
        <f>'MJERE KUĆICA'!$H$56</f>
        <v>4.6395249999999999</v>
      </c>
      <c r="T12" s="50">
        <f t="shared" si="5"/>
        <v>0</v>
      </c>
      <c r="U12" s="49">
        <v>0</v>
      </c>
      <c r="V12" s="45">
        <f>'MJERE KUĆICA'!$H$65</f>
        <v>2.8376749999999999</v>
      </c>
      <c r="W12" s="50">
        <f t="shared" si="6"/>
        <v>0</v>
      </c>
      <c r="X12" s="49">
        <v>0</v>
      </c>
      <c r="Y12" s="45">
        <f>'MJERE KUĆICA'!$H$74</f>
        <v>4.3149999999999995</v>
      </c>
      <c r="Z12" s="50">
        <f t="shared" si="7"/>
        <v>0</v>
      </c>
      <c r="AA12" s="49">
        <v>0</v>
      </c>
      <c r="AB12" s="45">
        <f>'MJERE KUĆICA'!$H$83</f>
        <v>4.4715999999999996</v>
      </c>
      <c r="AC12" s="50">
        <f t="shared" si="8"/>
        <v>0</v>
      </c>
      <c r="AD12" s="49">
        <v>0</v>
      </c>
      <c r="AE12" s="52">
        <v>0.83790000000000009</v>
      </c>
      <c r="AF12" s="50">
        <f t="shared" si="9"/>
        <v>0</v>
      </c>
      <c r="AG12" s="43">
        <f t="shared" si="10"/>
        <v>2</v>
      </c>
    </row>
    <row r="13" spans="1:33" s="2" customFormat="1" x14ac:dyDescent="0.25">
      <c r="A13" s="61"/>
      <c r="B13" s="39" t="s">
        <v>7</v>
      </c>
      <c r="C13" s="49">
        <v>0</v>
      </c>
      <c r="D13" s="45">
        <f>'MJERE KUĆICA'!$H$10</f>
        <v>4.6616749999999998</v>
      </c>
      <c r="E13" s="50">
        <f t="shared" si="11"/>
        <v>0</v>
      </c>
      <c r="F13" s="49">
        <v>2</v>
      </c>
      <c r="G13" s="47">
        <f>'MJERE KUĆICA'!$H$18</f>
        <v>4.4264250000000001</v>
      </c>
      <c r="H13" s="50">
        <f t="shared" si="1"/>
        <v>8.8528500000000001</v>
      </c>
      <c r="I13" s="49">
        <v>0</v>
      </c>
      <c r="J13" s="47">
        <f>'MJERE KUĆICA'!$H$28</f>
        <v>2.7651000000000003</v>
      </c>
      <c r="K13" s="51">
        <f t="shared" si="2"/>
        <v>0</v>
      </c>
      <c r="L13" s="49">
        <v>0</v>
      </c>
      <c r="M13" s="47">
        <f>'MJERE KUĆICA'!$H$36</f>
        <v>4.8338999999999999</v>
      </c>
      <c r="N13" s="50">
        <f t="shared" si="3"/>
        <v>0</v>
      </c>
      <c r="O13" s="49">
        <v>0</v>
      </c>
      <c r="P13" s="47">
        <f>'MJERE KUĆICA'!$H$45</f>
        <v>4.0336999999999996</v>
      </c>
      <c r="Q13" s="50">
        <f t="shared" si="4"/>
        <v>0</v>
      </c>
      <c r="R13" s="49">
        <v>0</v>
      </c>
      <c r="S13" s="45">
        <f>'MJERE KUĆICA'!$H$56</f>
        <v>4.6395249999999999</v>
      </c>
      <c r="T13" s="50">
        <f t="shared" si="5"/>
        <v>0</v>
      </c>
      <c r="U13" s="49">
        <v>0</v>
      </c>
      <c r="V13" s="45">
        <f>'MJERE KUĆICA'!$H$65</f>
        <v>2.8376749999999999</v>
      </c>
      <c r="W13" s="50">
        <f t="shared" si="6"/>
        <v>0</v>
      </c>
      <c r="X13" s="49">
        <v>0</v>
      </c>
      <c r="Y13" s="45">
        <f>'MJERE KUĆICA'!$H$74</f>
        <v>4.3149999999999995</v>
      </c>
      <c r="Z13" s="50">
        <f t="shared" si="7"/>
        <v>0</v>
      </c>
      <c r="AA13" s="49">
        <v>0</v>
      </c>
      <c r="AB13" s="45">
        <f>'MJERE KUĆICA'!$H$83</f>
        <v>4.4715999999999996</v>
      </c>
      <c r="AC13" s="50">
        <f t="shared" si="8"/>
        <v>0</v>
      </c>
      <c r="AD13" s="49">
        <v>0</v>
      </c>
      <c r="AE13" s="52">
        <v>0.83790000000000009</v>
      </c>
      <c r="AF13" s="50">
        <f t="shared" si="9"/>
        <v>0</v>
      </c>
      <c r="AG13" s="43">
        <f t="shared" si="10"/>
        <v>2</v>
      </c>
    </row>
    <row r="14" spans="1:33" s="2" customFormat="1" x14ac:dyDescent="0.25">
      <c r="A14" s="61"/>
      <c r="B14" s="39" t="s">
        <v>8</v>
      </c>
      <c r="C14" s="49">
        <v>1</v>
      </c>
      <c r="D14" s="45">
        <f>'MJERE KUĆICA'!$H$10</f>
        <v>4.6616749999999998</v>
      </c>
      <c r="E14" s="50">
        <f t="shared" si="11"/>
        <v>4.6616749999999998</v>
      </c>
      <c r="F14" s="49">
        <v>1</v>
      </c>
      <c r="G14" s="47">
        <f>'MJERE KUĆICA'!$H$18</f>
        <v>4.4264250000000001</v>
      </c>
      <c r="H14" s="50">
        <f t="shared" si="1"/>
        <v>4.4264250000000001</v>
      </c>
      <c r="I14" s="49">
        <v>0</v>
      </c>
      <c r="J14" s="47">
        <f>'MJERE KUĆICA'!$H$28</f>
        <v>2.7651000000000003</v>
      </c>
      <c r="K14" s="51">
        <f t="shared" si="2"/>
        <v>0</v>
      </c>
      <c r="L14" s="49">
        <v>0</v>
      </c>
      <c r="M14" s="47">
        <f>'MJERE KUĆICA'!$H$36</f>
        <v>4.8338999999999999</v>
      </c>
      <c r="N14" s="50">
        <f t="shared" si="3"/>
        <v>0</v>
      </c>
      <c r="O14" s="49">
        <v>0</v>
      </c>
      <c r="P14" s="47">
        <f>'MJERE KUĆICA'!$H$45</f>
        <v>4.0336999999999996</v>
      </c>
      <c r="Q14" s="50">
        <f t="shared" si="4"/>
        <v>0</v>
      </c>
      <c r="R14" s="49">
        <v>1</v>
      </c>
      <c r="S14" s="45">
        <f>'MJERE KUĆICA'!$H$56</f>
        <v>4.6395249999999999</v>
      </c>
      <c r="T14" s="50">
        <f t="shared" si="5"/>
        <v>4.6395249999999999</v>
      </c>
      <c r="U14" s="49">
        <v>0</v>
      </c>
      <c r="V14" s="45">
        <f>'MJERE KUĆICA'!$H$65</f>
        <v>2.8376749999999999</v>
      </c>
      <c r="W14" s="50">
        <f t="shared" si="6"/>
        <v>0</v>
      </c>
      <c r="X14" s="49">
        <v>0</v>
      </c>
      <c r="Y14" s="45">
        <f>'MJERE KUĆICA'!$H$74</f>
        <v>4.3149999999999995</v>
      </c>
      <c r="Z14" s="50">
        <f t="shared" si="7"/>
        <v>0</v>
      </c>
      <c r="AA14" s="49">
        <v>0</v>
      </c>
      <c r="AB14" s="45">
        <f>'MJERE KUĆICA'!$H$83</f>
        <v>4.4715999999999996</v>
      </c>
      <c r="AC14" s="50">
        <f t="shared" si="8"/>
        <v>0</v>
      </c>
      <c r="AD14" s="49">
        <v>0</v>
      </c>
      <c r="AE14" s="52">
        <v>0.83790000000000009</v>
      </c>
      <c r="AF14" s="50">
        <f t="shared" si="9"/>
        <v>0</v>
      </c>
      <c r="AG14" s="43">
        <f t="shared" si="10"/>
        <v>3</v>
      </c>
    </row>
    <row r="15" spans="1:33" s="2" customFormat="1" x14ac:dyDescent="0.25">
      <c r="A15" s="61"/>
      <c r="B15" s="39" t="s">
        <v>9</v>
      </c>
      <c r="C15" s="49">
        <v>2</v>
      </c>
      <c r="D15" s="45">
        <f>'MJERE KUĆICA'!$H$10</f>
        <v>4.6616749999999998</v>
      </c>
      <c r="E15" s="50">
        <f t="shared" si="11"/>
        <v>9.3233499999999996</v>
      </c>
      <c r="F15" s="49">
        <v>0</v>
      </c>
      <c r="G15" s="47">
        <f>'MJERE KUĆICA'!$H$18</f>
        <v>4.4264250000000001</v>
      </c>
      <c r="H15" s="50">
        <f t="shared" si="1"/>
        <v>0</v>
      </c>
      <c r="I15" s="49">
        <v>0</v>
      </c>
      <c r="J15" s="47">
        <f>'MJERE KUĆICA'!$H$28</f>
        <v>2.7651000000000003</v>
      </c>
      <c r="K15" s="51">
        <f t="shared" si="2"/>
        <v>0</v>
      </c>
      <c r="L15" s="49">
        <v>0</v>
      </c>
      <c r="M15" s="47">
        <f>'MJERE KUĆICA'!$H$36</f>
        <v>4.8338999999999999</v>
      </c>
      <c r="N15" s="50">
        <f t="shared" si="3"/>
        <v>0</v>
      </c>
      <c r="O15" s="49">
        <v>0</v>
      </c>
      <c r="P15" s="47">
        <f>'MJERE KUĆICA'!$H$45</f>
        <v>4.0336999999999996</v>
      </c>
      <c r="Q15" s="50">
        <f t="shared" si="4"/>
        <v>0</v>
      </c>
      <c r="R15" s="49">
        <v>0</v>
      </c>
      <c r="S15" s="45">
        <f>'MJERE KUĆICA'!$H$56</f>
        <v>4.6395249999999999</v>
      </c>
      <c r="T15" s="50">
        <f t="shared" si="5"/>
        <v>0</v>
      </c>
      <c r="U15" s="49">
        <v>0</v>
      </c>
      <c r="V15" s="45">
        <f>'MJERE KUĆICA'!$H$65</f>
        <v>2.8376749999999999</v>
      </c>
      <c r="W15" s="50">
        <f t="shared" si="6"/>
        <v>0</v>
      </c>
      <c r="X15" s="49">
        <v>0</v>
      </c>
      <c r="Y15" s="45">
        <f>'MJERE KUĆICA'!$H$74</f>
        <v>4.3149999999999995</v>
      </c>
      <c r="Z15" s="50">
        <f t="shared" si="7"/>
        <v>0</v>
      </c>
      <c r="AA15" s="49">
        <v>0</v>
      </c>
      <c r="AB15" s="45">
        <f>'MJERE KUĆICA'!$H$83</f>
        <v>4.4715999999999996</v>
      </c>
      <c r="AC15" s="50">
        <f t="shared" si="8"/>
        <v>0</v>
      </c>
      <c r="AD15" s="49">
        <v>0</v>
      </c>
      <c r="AE15" s="52">
        <v>0.83790000000000009</v>
      </c>
      <c r="AF15" s="50">
        <f t="shared" si="9"/>
        <v>0</v>
      </c>
      <c r="AG15" s="43">
        <f t="shared" si="10"/>
        <v>2</v>
      </c>
    </row>
    <row r="16" spans="1:33" s="2" customFormat="1" x14ac:dyDescent="0.25">
      <c r="A16" s="61"/>
      <c r="B16" s="39" t="s">
        <v>10</v>
      </c>
      <c r="C16" s="49">
        <v>0</v>
      </c>
      <c r="D16" s="45">
        <f>'MJERE KUĆICA'!$H$10</f>
        <v>4.6616749999999998</v>
      </c>
      <c r="E16" s="50">
        <f t="shared" si="11"/>
        <v>0</v>
      </c>
      <c r="F16" s="49">
        <v>0</v>
      </c>
      <c r="G16" s="47">
        <f>'MJERE KUĆICA'!$H$18</f>
        <v>4.4264250000000001</v>
      </c>
      <c r="H16" s="50">
        <f t="shared" si="1"/>
        <v>0</v>
      </c>
      <c r="I16" s="49">
        <v>0</v>
      </c>
      <c r="J16" s="47">
        <f>'MJERE KUĆICA'!$H$28</f>
        <v>2.7651000000000003</v>
      </c>
      <c r="K16" s="51">
        <f t="shared" si="2"/>
        <v>0</v>
      </c>
      <c r="L16" s="49">
        <v>0</v>
      </c>
      <c r="M16" s="47">
        <f>'MJERE KUĆICA'!$H$36</f>
        <v>4.8338999999999999</v>
      </c>
      <c r="N16" s="50">
        <f t="shared" si="3"/>
        <v>0</v>
      </c>
      <c r="O16" s="49">
        <v>0</v>
      </c>
      <c r="P16" s="47">
        <f>'MJERE KUĆICA'!$H$45</f>
        <v>4.0336999999999996</v>
      </c>
      <c r="Q16" s="50">
        <f t="shared" si="4"/>
        <v>0</v>
      </c>
      <c r="R16" s="49">
        <v>0</v>
      </c>
      <c r="S16" s="45">
        <f>'MJERE KUĆICA'!$H$56</f>
        <v>4.6395249999999999</v>
      </c>
      <c r="T16" s="50">
        <f t="shared" si="5"/>
        <v>0</v>
      </c>
      <c r="U16" s="49">
        <v>0</v>
      </c>
      <c r="V16" s="45">
        <f>'MJERE KUĆICA'!$H$65</f>
        <v>2.8376749999999999</v>
      </c>
      <c r="W16" s="50">
        <f t="shared" si="6"/>
        <v>0</v>
      </c>
      <c r="X16" s="49">
        <v>0</v>
      </c>
      <c r="Y16" s="45">
        <f>'MJERE KUĆICA'!$H$74</f>
        <v>4.3149999999999995</v>
      </c>
      <c r="Z16" s="50">
        <f t="shared" si="7"/>
        <v>0</v>
      </c>
      <c r="AA16" s="49">
        <v>3</v>
      </c>
      <c r="AB16" s="45">
        <f>'MJERE KUĆICA'!$H$83</f>
        <v>4.4715999999999996</v>
      </c>
      <c r="AC16" s="50">
        <f t="shared" si="8"/>
        <v>13.4148</v>
      </c>
      <c r="AD16" s="49">
        <v>0</v>
      </c>
      <c r="AE16" s="52">
        <v>0.83790000000000009</v>
      </c>
      <c r="AF16" s="50">
        <f t="shared" si="9"/>
        <v>0</v>
      </c>
      <c r="AG16" s="43">
        <f t="shared" si="10"/>
        <v>3</v>
      </c>
    </row>
    <row r="17" spans="1:33" s="2" customFormat="1" x14ac:dyDescent="0.25">
      <c r="A17" s="61"/>
      <c r="B17" s="39" t="s">
        <v>11</v>
      </c>
      <c r="C17" s="49">
        <v>0</v>
      </c>
      <c r="D17" s="45">
        <f>'MJERE KUĆICA'!$H$10</f>
        <v>4.6616749999999998</v>
      </c>
      <c r="E17" s="50">
        <f t="shared" si="11"/>
        <v>0</v>
      </c>
      <c r="F17" s="49">
        <v>0</v>
      </c>
      <c r="G17" s="47">
        <f>'MJERE KUĆICA'!$H$18</f>
        <v>4.4264250000000001</v>
      </c>
      <c r="H17" s="50">
        <f t="shared" si="1"/>
        <v>0</v>
      </c>
      <c r="I17" s="49">
        <v>0</v>
      </c>
      <c r="J17" s="47">
        <f>'MJERE KUĆICA'!$H$28</f>
        <v>2.7651000000000003</v>
      </c>
      <c r="K17" s="51">
        <f t="shared" si="2"/>
        <v>0</v>
      </c>
      <c r="L17" s="49">
        <v>0</v>
      </c>
      <c r="M17" s="47">
        <f>'MJERE KUĆICA'!$H$36</f>
        <v>4.8338999999999999</v>
      </c>
      <c r="N17" s="50">
        <f t="shared" si="3"/>
        <v>0</v>
      </c>
      <c r="O17" s="49">
        <v>0</v>
      </c>
      <c r="P17" s="47">
        <f>'MJERE KUĆICA'!$H$45</f>
        <v>4.0336999999999996</v>
      </c>
      <c r="Q17" s="50">
        <f t="shared" si="4"/>
        <v>0</v>
      </c>
      <c r="R17" s="49">
        <v>0</v>
      </c>
      <c r="S17" s="45">
        <f>'MJERE KUĆICA'!$H$56</f>
        <v>4.6395249999999999</v>
      </c>
      <c r="T17" s="50">
        <f t="shared" si="5"/>
        <v>0</v>
      </c>
      <c r="U17" s="49">
        <v>0</v>
      </c>
      <c r="V17" s="45">
        <f>'MJERE KUĆICA'!$H$65</f>
        <v>2.8376749999999999</v>
      </c>
      <c r="W17" s="50">
        <f t="shared" si="6"/>
        <v>0</v>
      </c>
      <c r="X17" s="49">
        <v>0</v>
      </c>
      <c r="Y17" s="45">
        <f>'MJERE KUĆICA'!$H$74</f>
        <v>4.3149999999999995</v>
      </c>
      <c r="Z17" s="50">
        <f t="shared" si="7"/>
        <v>0</v>
      </c>
      <c r="AA17" s="49">
        <v>2</v>
      </c>
      <c r="AB17" s="45">
        <f>'MJERE KUĆICA'!$H$83</f>
        <v>4.4715999999999996</v>
      </c>
      <c r="AC17" s="50">
        <f t="shared" si="8"/>
        <v>8.9431999999999992</v>
      </c>
      <c r="AD17" s="49">
        <v>0</v>
      </c>
      <c r="AE17" s="52">
        <v>0.83790000000000009</v>
      </c>
      <c r="AF17" s="50">
        <f t="shared" si="9"/>
        <v>0</v>
      </c>
      <c r="AG17" s="43">
        <f t="shared" si="10"/>
        <v>2</v>
      </c>
    </row>
    <row r="18" spans="1:33" s="2" customFormat="1" x14ac:dyDescent="0.25">
      <c r="A18" s="61"/>
      <c r="B18" s="39" t="s">
        <v>12</v>
      </c>
      <c r="C18" s="49">
        <v>0</v>
      </c>
      <c r="D18" s="45">
        <f>'MJERE KUĆICA'!$H$10</f>
        <v>4.6616749999999998</v>
      </c>
      <c r="E18" s="50">
        <f t="shared" si="11"/>
        <v>0</v>
      </c>
      <c r="F18" s="49">
        <v>0</v>
      </c>
      <c r="G18" s="47">
        <f>'MJERE KUĆICA'!$H$18</f>
        <v>4.4264250000000001</v>
      </c>
      <c r="H18" s="50">
        <f t="shared" si="1"/>
        <v>0</v>
      </c>
      <c r="I18" s="49">
        <v>0</v>
      </c>
      <c r="J18" s="47">
        <f>'MJERE KUĆICA'!$H$28</f>
        <v>2.7651000000000003</v>
      </c>
      <c r="K18" s="51">
        <f t="shared" si="2"/>
        <v>0</v>
      </c>
      <c r="L18" s="49">
        <v>3</v>
      </c>
      <c r="M18" s="47">
        <f>'MJERE KUĆICA'!$H$36</f>
        <v>4.8338999999999999</v>
      </c>
      <c r="N18" s="50">
        <f t="shared" si="3"/>
        <v>14.5017</v>
      </c>
      <c r="O18" s="49">
        <v>0</v>
      </c>
      <c r="P18" s="47">
        <f>'MJERE KUĆICA'!$H$45</f>
        <v>4.0336999999999996</v>
      </c>
      <c r="Q18" s="50">
        <f t="shared" si="4"/>
        <v>0</v>
      </c>
      <c r="R18" s="49">
        <v>0</v>
      </c>
      <c r="S18" s="45">
        <f>'MJERE KUĆICA'!$H$56</f>
        <v>4.6395249999999999</v>
      </c>
      <c r="T18" s="50">
        <f t="shared" si="5"/>
        <v>0</v>
      </c>
      <c r="U18" s="49">
        <v>0</v>
      </c>
      <c r="V18" s="45">
        <f>'MJERE KUĆICA'!$H$65</f>
        <v>2.8376749999999999</v>
      </c>
      <c r="W18" s="50">
        <f t="shared" si="6"/>
        <v>0</v>
      </c>
      <c r="X18" s="49">
        <v>0</v>
      </c>
      <c r="Y18" s="45">
        <f>'MJERE KUĆICA'!$H$74</f>
        <v>4.3149999999999995</v>
      </c>
      <c r="Z18" s="50">
        <f t="shared" si="7"/>
        <v>0</v>
      </c>
      <c r="AA18" s="49">
        <v>0</v>
      </c>
      <c r="AB18" s="45">
        <f>'MJERE KUĆICA'!$H$83</f>
        <v>4.4715999999999996</v>
      </c>
      <c r="AC18" s="50">
        <f t="shared" si="8"/>
        <v>0</v>
      </c>
      <c r="AD18" s="49">
        <v>0</v>
      </c>
      <c r="AE18" s="52">
        <v>0.83790000000000009</v>
      </c>
      <c r="AF18" s="50">
        <f t="shared" si="9"/>
        <v>0</v>
      </c>
      <c r="AG18" s="43">
        <f t="shared" si="10"/>
        <v>3</v>
      </c>
    </row>
    <row r="19" spans="1:33" s="2" customFormat="1" x14ac:dyDescent="0.25">
      <c r="A19" s="61"/>
      <c r="B19" s="39" t="s">
        <v>13</v>
      </c>
      <c r="C19" s="49">
        <v>0</v>
      </c>
      <c r="D19" s="45">
        <f>'MJERE KUĆICA'!$H$10</f>
        <v>4.6616749999999998</v>
      </c>
      <c r="E19" s="50">
        <f t="shared" si="11"/>
        <v>0</v>
      </c>
      <c r="F19" s="49">
        <v>0</v>
      </c>
      <c r="G19" s="47">
        <f>'MJERE KUĆICA'!$H$18</f>
        <v>4.4264250000000001</v>
      </c>
      <c r="H19" s="50">
        <f t="shared" si="1"/>
        <v>0</v>
      </c>
      <c r="I19" s="49">
        <v>0</v>
      </c>
      <c r="J19" s="47">
        <f>'MJERE KUĆICA'!$H$28</f>
        <v>2.7651000000000003</v>
      </c>
      <c r="K19" s="51">
        <f t="shared" si="2"/>
        <v>0</v>
      </c>
      <c r="L19" s="49">
        <v>0</v>
      </c>
      <c r="M19" s="47">
        <f>'MJERE KUĆICA'!$H$36</f>
        <v>4.8338999999999999</v>
      </c>
      <c r="N19" s="50">
        <f t="shared" si="3"/>
        <v>0</v>
      </c>
      <c r="O19" s="49">
        <v>3</v>
      </c>
      <c r="P19" s="47">
        <f>'MJERE KUĆICA'!$H$45</f>
        <v>4.0336999999999996</v>
      </c>
      <c r="Q19" s="50">
        <f t="shared" si="4"/>
        <v>12.101099999999999</v>
      </c>
      <c r="R19" s="49">
        <v>0</v>
      </c>
      <c r="S19" s="45">
        <f>'MJERE KUĆICA'!$H$56</f>
        <v>4.6395249999999999</v>
      </c>
      <c r="T19" s="50">
        <f t="shared" si="5"/>
        <v>0</v>
      </c>
      <c r="U19" s="49">
        <v>0</v>
      </c>
      <c r="V19" s="45">
        <f>'MJERE KUĆICA'!$H$65</f>
        <v>2.8376749999999999</v>
      </c>
      <c r="W19" s="50">
        <f t="shared" si="6"/>
        <v>0</v>
      </c>
      <c r="X19" s="49">
        <v>0</v>
      </c>
      <c r="Y19" s="45">
        <f>'MJERE KUĆICA'!$H$74</f>
        <v>4.3149999999999995</v>
      </c>
      <c r="Z19" s="50">
        <f t="shared" si="7"/>
        <v>0</v>
      </c>
      <c r="AA19" s="49">
        <v>0</v>
      </c>
      <c r="AB19" s="45">
        <f>'MJERE KUĆICA'!$H$83</f>
        <v>4.4715999999999996</v>
      </c>
      <c r="AC19" s="50">
        <f t="shared" si="8"/>
        <v>0</v>
      </c>
      <c r="AD19" s="49">
        <v>0</v>
      </c>
      <c r="AE19" s="52">
        <v>0.83790000000000009</v>
      </c>
      <c r="AF19" s="50">
        <f t="shared" si="9"/>
        <v>0</v>
      </c>
      <c r="AG19" s="43">
        <f t="shared" si="10"/>
        <v>3</v>
      </c>
    </row>
    <row r="20" spans="1:33" s="2" customFormat="1" x14ac:dyDescent="0.25">
      <c r="A20" s="61"/>
      <c r="B20" s="39" t="s">
        <v>14</v>
      </c>
      <c r="C20" s="49">
        <v>0</v>
      </c>
      <c r="D20" s="45">
        <f>'MJERE KUĆICA'!$H$10</f>
        <v>4.6616749999999998</v>
      </c>
      <c r="E20" s="50">
        <f t="shared" si="11"/>
        <v>0</v>
      </c>
      <c r="F20" s="49">
        <v>0</v>
      </c>
      <c r="G20" s="47">
        <f>'MJERE KUĆICA'!$H$18</f>
        <v>4.4264250000000001</v>
      </c>
      <c r="H20" s="50">
        <f t="shared" si="1"/>
        <v>0</v>
      </c>
      <c r="I20" s="49">
        <v>0</v>
      </c>
      <c r="J20" s="47">
        <f>'MJERE KUĆICA'!$H$28</f>
        <v>2.7651000000000003</v>
      </c>
      <c r="K20" s="51">
        <f t="shared" si="2"/>
        <v>0</v>
      </c>
      <c r="L20" s="49">
        <v>0</v>
      </c>
      <c r="M20" s="47">
        <f>'MJERE KUĆICA'!$H$36</f>
        <v>4.8338999999999999</v>
      </c>
      <c r="N20" s="50">
        <f t="shared" si="3"/>
        <v>0</v>
      </c>
      <c r="O20" s="49">
        <v>0</v>
      </c>
      <c r="P20" s="47">
        <f>'MJERE KUĆICA'!$H$45</f>
        <v>4.0336999999999996</v>
      </c>
      <c r="Q20" s="50">
        <f t="shared" si="4"/>
        <v>0</v>
      </c>
      <c r="R20" s="49">
        <v>0</v>
      </c>
      <c r="S20" s="45">
        <f>'MJERE KUĆICA'!$H$56</f>
        <v>4.6395249999999999</v>
      </c>
      <c r="T20" s="50">
        <f t="shared" si="5"/>
        <v>0</v>
      </c>
      <c r="U20" s="49">
        <v>0</v>
      </c>
      <c r="V20" s="45">
        <f>'MJERE KUĆICA'!$H$65</f>
        <v>2.8376749999999999</v>
      </c>
      <c r="W20" s="50">
        <f t="shared" si="6"/>
        <v>0</v>
      </c>
      <c r="X20" s="49">
        <v>11</v>
      </c>
      <c r="Y20" s="45">
        <f>'MJERE KUĆICA'!$H$74</f>
        <v>4.3149999999999995</v>
      </c>
      <c r="Z20" s="50">
        <f t="shared" si="7"/>
        <v>47.464999999999996</v>
      </c>
      <c r="AA20" s="49">
        <v>0</v>
      </c>
      <c r="AB20" s="45">
        <f>'MJERE KUĆICA'!$H$83</f>
        <v>4.4715999999999996</v>
      </c>
      <c r="AC20" s="50">
        <f t="shared" si="8"/>
        <v>0</v>
      </c>
      <c r="AD20" s="49">
        <v>0</v>
      </c>
      <c r="AE20" s="52">
        <v>0.83790000000000009</v>
      </c>
      <c r="AF20" s="50">
        <f t="shared" si="9"/>
        <v>0</v>
      </c>
      <c r="AG20" s="43">
        <f t="shared" si="10"/>
        <v>11</v>
      </c>
    </row>
    <row r="21" spans="1:33" s="2" customFormat="1" ht="15.75" thickBot="1" x14ac:dyDescent="0.3">
      <c r="A21" s="62"/>
      <c r="B21" s="40" t="s">
        <v>15</v>
      </c>
      <c r="C21" s="53">
        <v>0</v>
      </c>
      <c r="D21" s="45">
        <f>'MJERE KUĆICA'!$H$10</f>
        <v>4.6616749999999998</v>
      </c>
      <c r="E21" s="54">
        <f t="shared" si="11"/>
        <v>0</v>
      </c>
      <c r="F21" s="53">
        <v>8</v>
      </c>
      <c r="G21" s="47">
        <f>'MJERE KUĆICA'!$H$18</f>
        <v>4.4264250000000001</v>
      </c>
      <c r="H21" s="54">
        <f t="shared" si="1"/>
        <v>35.4114</v>
      </c>
      <c r="I21" s="53">
        <v>0</v>
      </c>
      <c r="J21" s="47">
        <f>'MJERE KUĆICA'!$H$28</f>
        <v>2.7651000000000003</v>
      </c>
      <c r="K21" s="55">
        <f t="shared" si="2"/>
        <v>0</v>
      </c>
      <c r="L21" s="53">
        <v>0</v>
      </c>
      <c r="M21" s="47">
        <f>'MJERE KUĆICA'!$H$36</f>
        <v>4.8338999999999999</v>
      </c>
      <c r="N21" s="54">
        <f t="shared" si="3"/>
        <v>0</v>
      </c>
      <c r="O21" s="53">
        <v>0</v>
      </c>
      <c r="P21" s="47">
        <f>'MJERE KUĆICA'!$H$45</f>
        <v>4.0336999999999996</v>
      </c>
      <c r="Q21" s="54">
        <f t="shared" si="4"/>
        <v>0</v>
      </c>
      <c r="R21" s="53">
        <v>0</v>
      </c>
      <c r="S21" s="45">
        <f>'MJERE KUĆICA'!$H$56</f>
        <v>4.6395249999999999</v>
      </c>
      <c r="T21" s="54">
        <f t="shared" si="5"/>
        <v>0</v>
      </c>
      <c r="U21" s="53">
        <v>4</v>
      </c>
      <c r="V21" s="45">
        <f>'MJERE KUĆICA'!$H$65</f>
        <v>2.8376749999999999</v>
      </c>
      <c r="W21" s="54">
        <f t="shared" si="6"/>
        <v>11.3507</v>
      </c>
      <c r="X21" s="53">
        <v>0</v>
      </c>
      <c r="Y21" s="45">
        <f>'MJERE KUĆICA'!$H$74</f>
        <v>4.3149999999999995</v>
      </c>
      <c r="Z21" s="54">
        <f t="shared" si="7"/>
        <v>0</v>
      </c>
      <c r="AA21" s="53">
        <v>0</v>
      </c>
      <c r="AB21" s="45">
        <f>'MJERE KUĆICA'!$H$83</f>
        <v>4.4715999999999996</v>
      </c>
      <c r="AC21" s="54">
        <f t="shared" si="8"/>
        <v>0</v>
      </c>
      <c r="AD21" s="53">
        <v>0</v>
      </c>
      <c r="AE21" s="56">
        <v>0.83790000000000009</v>
      </c>
      <c r="AF21" s="54">
        <f t="shared" si="9"/>
        <v>0</v>
      </c>
      <c r="AG21" s="43">
        <f t="shared" si="10"/>
        <v>12</v>
      </c>
    </row>
    <row r="22" spans="1:33" s="2" customFormat="1" ht="15.75" thickBot="1" x14ac:dyDescent="0.3">
      <c r="A22" s="68" t="s">
        <v>64</v>
      </c>
      <c r="B22" s="69"/>
      <c r="C22" s="26">
        <f>SUM(C5:C21)</f>
        <v>6</v>
      </c>
      <c r="D22" s="24"/>
      <c r="E22" s="25">
        <f>SUM(E5:E21)</f>
        <v>27.970050000000001</v>
      </c>
      <c r="F22" s="23">
        <f>SUM(F5:F21)</f>
        <v>29</v>
      </c>
      <c r="G22" s="24"/>
      <c r="H22" s="25">
        <f>SUM(H5:H21)</f>
        <v>128.36632500000002</v>
      </c>
      <c r="I22" s="26">
        <f>SUM(I5:I21)</f>
        <v>14</v>
      </c>
      <c r="J22" s="24"/>
      <c r="K22" s="27">
        <f>SUM(K5:K21)</f>
        <v>38.711400000000005</v>
      </c>
      <c r="L22" s="23">
        <f>SUM(L5:L21)</f>
        <v>3</v>
      </c>
      <c r="M22" s="28"/>
      <c r="N22" s="25">
        <f>SUM(N5:N21)</f>
        <v>14.5017</v>
      </c>
      <c r="O22" s="23">
        <f>SUM(O5:O21)</f>
        <v>3</v>
      </c>
      <c r="P22" s="28"/>
      <c r="Q22" s="28">
        <f>SUM(Q5:Q21)</f>
        <v>12.101099999999999</v>
      </c>
      <c r="R22" s="23">
        <f>SUM(R5:R21)</f>
        <v>1</v>
      </c>
      <c r="S22" s="24"/>
      <c r="T22" s="25">
        <f>SUM(T5:T21)</f>
        <v>4.6395249999999999</v>
      </c>
      <c r="U22" s="23">
        <f>SUM(U5:U21)</f>
        <v>4</v>
      </c>
      <c r="V22" s="24"/>
      <c r="W22" s="25">
        <f>SUM(W5:W21)</f>
        <v>11.3507</v>
      </c>
      <c r="X22" s="23">
        <f>SUM(X5:X21)</f>
        <v>11</v>
      </c>
      <c r="Y22" s="24"/>
      <c r="Z22" s="25">
        <f>SUM(Z5:Z21)</f>
        <v>47.464999999999996</v>
      </c>
      <c r="AA22" s="23">
        <f>SUM(AA5:AA21)</f>
        <v>5</v>
      </c>
      <c r="AB22" s="24"/>
      <c r="AC22" s="25">
        <f>SUM(AC5:AC21)</f>
        <v>22.357999999999997</v>
      </c>
      <c r="AD22" s="23">
        <f>SUM(AD5:AD21)</f>
        <v>9</v>
      </c>
      <c r="AE22" s="24"/>
      <c r="AF22" s="25">
        <f>SUM(AF5:AF21)</f>
        <v>7.541100000000001</v>
      </c>
      <c r="AG22" s="41">
        <f>SUM(AG5:AG21)</f>
        <v>85</v>
      </c>
    </row>
    <row r="23" spans="1:33" s="2" customFormat="1" ht="15.75" customHeight="1" thickBot="1" x14ac:dyDescent="0.3">
      <c r="A23" s="70" t="s">
        <v>65</v>
      </c>
      <c r="B23" s="71">
        <f>E22+H22+K22+N22+Q22+T22+W22+Z22+AC22+AF22</f>
        <v>315.00490000000002</v>
      </c>
      <c r="D23" s="21"/>
      <c r="E23" s="22"/>
      <c r="F23" s="20"/>
      <c r="G23" s="21"/>
      <c r="H23" s="22"/>
      <c r="I23" s="20"/>
      <c r="J23" s="21"/>
      <c r="K23" s="22"/>
      <c r="L23" s="20"/>
      <c r="M23" s="22"/>
      <c r="N23" s="22"/>
      <c r="O23" s="20"/>
      <c r="P23" s="22"/>
      <c r="Q23" s="22"/>
      <c r="S23" s="21"/>
      <c r="T23" s="22"/>
      <c r="U23" s="20"/>
      <c r="V23" s="21"/>
      <c r="W23" s="22"/>
      <c r="X23" s="20"/>
      <c r="Y23" s="21"/>
      <c r="Z23" s="22"/>
      <c r="AA23" s="20"/>
      <c r="AB23" s="21"/>
      <c r="AC23" s="22"/>
      <c r="AD23" s="20"/>
      <c r="AE23" s="21"/>
      <c r="AF23" s="22"/>
      <c r="AG23" s="57"/>
    </row>
    <row r="24" spans="1:33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33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33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33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33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33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</sheetData>
  <mergeCells count="4">
    <mergeCell ref="AA1:AG3"/>
    <mergeCell ref="O1:Z3"/>
    <mergeCell ref="C1:N3"/>
    <mergeCell ref="A5:A21"/>
  </mergeCells>
  <pageMargins left="0.23622047244094491" right="0.23622047244094491" top="0.74803149606299213" bottom="0.74803149606299213" header="0.31496062992125984" footer="0.31496062992125984"/>
  <pageSetup paperSize="8" scale="82" orientation="landscape" r:id="rId1"/>
  <colBreaks count="2" manualBreakCount="2">
    <brk id="14" max="30" man="1"/>
    <brk id="26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zoomScaleNormal="100" workbookViewId="0">
      <selection activeCell="K93" sqref="K93"/>
    </sheetView>
  </sheetViews>
  <sheetFormatPr defaultRowHeight="15" x14ac:dyDescent="0.25"/>
  <cols>
    <col min="3" max="3" width="9.140625" style="11"/>
    <col min="4" max="4" width="27.42578125" customWidth="1"/>
  </cols>
  <sheetData>
    <row r="1" spans="1:12" ht="15" customHeight="1" x14ac:dyDescent="0.25">
      <c r="A1" s="58" t="s">
        <v>63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5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5.7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x14ac:dyDescent="0.25">
      <c r="D4" s="64" t="s">
        <v>28</v>
      </c>
      <c r="E4" s="65"/>
      <c r="F4" s="65"/>
      <c r="G4" s="65"/>
      <c r="H4" s="66"/>
    </row>
    <row r="5" spans="1:12" ht="30" x14ac:dyDescent="0.25">
      <c r="D5" s="6"/>
      <c r="E5" s="7" t="s">
        <v>29</v>
      </c>
      <c r="F5" s="7" t="s">
        <v>30</v>
      </c>
      <c r="G5" s="7" t="s">
        <v>31</v>
      </c>
      <c r="H5" s="7" t="s">
        <v>32</v>
      </c>
    </row>
    <row r="6" spans="1:12" x14ac:dyDescent="0.25">
      <c r="C6" s="34" t="s">
        <v>52</v>
      </c>
      <c r="D6" s="8" t="s">
        <v>33</v>
      </c>
      <c r="E6" s="9">
        <v>1.395</v>
      </c>
      <c r="F6" s="9">
        <v>0.93</v>
      </c>
      <c r="G6" s="10">
        <v>1</v>
      </c>
      <c r="H6" s="9">
        <f>E6*F6*G6</f>
        <v>1.29735</v>
      </c>
    </row>
    <row r="7" spans="1:12" x14ac:dyDescent="0.25">
      <c r="C7" s="34" t="s">
        <v>53</v>
      </c>
      <c r="D7" s="8" t="s">
        <v>34</v>
      </c>
      <c r="E7" s="9">
        <v>0.28999999999999998</v>
      </c>
      <c r="F7" s="9">
        <v>1.67</v>
      </c>
      <c r="G7" s="10">
        <v>3</v>
      </c>
      <c r="H7" s="9">
        <f t="shared" ref="H7:H9" si="0">E7*F7*G7</f>
        <v>1.4528999999999999</v>
      </c>
    </row>
    <row r="8" spans="1:12" x14ac:dyDescent="0.25">
      <c r="C8" s="34" t="s">
        <v>54</v>
      </c>
      <c r="D8" s="8" t="s">
        <v>35</v>
      </c>
      <c r="E8" s="9">
        <v>0.52500000000000002</v>
      </c>
      <c r="F8" s="9">
        <v>1.605</v>
      </c>
      <c r="G8" s="10">
        <v>1</v>
      </c>
      <c r="H8" s="9">
        <f t="shared" si="0"/>
        <v>0.84262500000000007</v>
      </c>
    </row>
    <row r="9" spans="1:12" x14ac:dyDescent="0.25">
      <c r="C9" s="34" t="s">
        <v>55</v>
      </c>
      <c r="D9" s="8" t="s">
        <v>36</v>
      </c>
      <c r="E9" s="9">
        <v>0.64</v>
      </c>
      <c r="F9" s="9">
        <v>1.67</v>
      </c>
      <c r="G9" s="10">
        <v>1</v>
      </c>
      <c r="H9" s="9">
        <f t="shared" si="0"/>
        <v>1.0688</v>
      </c>
    </row>
    <row r="10" spans="1:12" x14ac:dyDescent="0.25">
      <c r="E10" s="11"/>
      <c r="F10" s="67" t="s">
        <v>37</v>
      </c>
      <c r="G10" s="67"/>
      <c r="H10" s="35">
        <f>SUM(H6:H9)</f>
        <v>4.6616749999999998</v>
      </c>
    </row>
    <row r="12" spans="1:12" ht="33.6" customHeight="1" x14ac:dyDescent="0.25">
      <c r="D12" s="64" t="s">
        <v>38</v>
      </c>
      <c r="E12" s="65"/>
      <c r="F12" s="65"/>
      <c r="G12" s="65"/>
      <c r="H12" s="66"/>
    </row>
    <row r="13" spans="1:12" ht="30" x14ac:dyDescent="0.25">
      <c r="D13" s="6"/>
      <c r="E13" s="7" t="s">
        <v>29</v>
      </c>
      <c r="F13" s="7" t="s">
        <v>30</v>
      </c>
      <c r="G13" s="7" t="s">
        <v>31</v>
      </c>
      <c r="H13" s="7" t="s">
        <v>32</v>
      </c>
    </row>
    <row r="14" spans="1:12" x14ac:dyDescent="0.25">
      <c r="C14" s="34" t="s">
        <v>52</v>
      </c>
      <c r="D14" s="8" t="s">
        <v>33</v>
      </c>
      <c r="E14" s="9">
        <v>1.34</v>
      </c>
      <c r="F14" s="9">
        <v>1</v>
      </c>
      <c r="G14" s="10">
        <v>1</v>
      </c>
      <c r="H14" s="9">
        <f>E14*F14*G14</f>
        <v>1.34</v>
      </c>
    </row>
    <row r="15" spans="1:12" x14ac:dyDescent="0.25">
      <c r="C15" s="34" t="s">
        <v>53</v>
      </c>
      <c r="D15" s="8" t="s">
        <v>34</v>
      </c>
      <c r="E15" s="9">
        <v>0.25</v>
      </c>
      <c r="F15" s="9">
        <v>1.7450000000000001</v>
      </c>
      <c r="G15" s="10">
        <v>3</v>
      </c>
      <c r="H15" s="9">
        <f t="shared" ref="H15:H17" si="1">E15*F15*G15</f>
        <v>1.3087500000000001</v>
      </c>
    </row>
    <row r="16" spans="1:12" x14ac:dyDescent="0.25">
      <c r="C16" s="34" t="s">
        <v>54</v>
      </c>
      <c r="D16" s="8" t="s">
        <v>35</v>
      </c>
      <c r="E16" s="9">
        <v>0.495</v>
      </c>
      <c r="F16" s="9">
        <v>1.67</v>
      </c>
      <c r="G16" s="10">
        <v>1</v>
      </c>
      <c r="H16" s="9">
        <f t="shared" si="1"/>
        <v>0.82665</v>
      </c>
    </row>
    <row r="17" spans="3:8" x14ac:dyDescent="0.25">
      <c r="C17" s="34" t="s">
        <v>55</v>
      </c>
      <c r="D17" s="8" t="s">
        <v>36</v>
      </c>
      <c r="E17" s="9">
        <v>0.54500000000000004</v>
      </c>
      <c r="F17" s="9">
        <v>1.7450000000000001</v>
      </c>
      <c r="G17" s="10">
        <v>1</v>
      </c>
      <c r="H17" s="9">
        <f t="shared" si="1"/>
        <v>0.95102500000000012</v>
      </c>
    </row>
    <row r="18" spans="3:8" x14ac:dyDescent="0.25">
      <c r="E18" s="11"/>
      <c r="F18" s="67" t="s">
        <v>37</v>
      </c>
      <c r="G18" s="67"/>
      <c r="H18" s="35">
        <f>SUM(H14:H17)</f>
        <v>4.4264250000000001</v>
      </c>
    </row>
    <row r="20" spans="3:8" x14ac:dyDescent="0.25">
      <c r="D20" s="64" t="s">
        <v>39</v>
      </c>
      <c r="E20" s="65"/>
      <c r="F20" s="65"/>
      <c r="G20" s="65"/>
      <c r="H20" s="66"/>
    </row>
    <row r="21" spans="3:8" ht="30" x14ac:dyDescent="0.25">
      <c r="D21" s="6"/>
      <c r="E21" s="7" t="s">
        <v>29</v>
      </c>
      <c r="F21" s="7" t="s">
        <v>30</v>
      </c>
      <c r="G21" s="7" t="s">
        <v>31</v>
      </c>
      <c r="H21" s="7" t="s">
        <v>32</v>
      </c>
    </row>
    <row r="22" spans="3:8" x14ac:dyDescent="0.25">
      <c r="C22" s="34" t="s">
        <v>52</v>
      </c>
      <c r="D22" s="8" t="s">
        <v>40</v>
      </c>
      <c r="E22" s="9">
        <v>1.22</v>
      </c>
      <c r="F22" s="9">
        <v>0.22500000000000001</v>
      </c>
      <c r="G22" s="10">
        <v>1</v>
      </c>
      <c r="H22" s="9">
        <f>E22*F22*G22</f>
        <v>0.27450000000000002</v>
      </c>
    </row>
    <row r="23" spans="3:8" x14ac:dyDescent="0.25">
      <c r="C23" s="34" t="s">
        <v>53</v>
      </c>
      <c r="D23" s="8" t="s">
        <v>33</v>
      </c>
      <c r="E23" s="9">
        <v>1.2150000000000001</v>
      </c>
      <c r="F23" s="9">
        <v>0.71</v>
      </c>
      <c r="G23" s="10">
        <v>1</v>
      </c>
      <c r="H23" s="9">
        <f t="shared" ref="H23:H27" si="2">E23*F23*G23</f>
        <v>0.86265000000000003</v>
      </c>
    </row>
    <row r="24" spans="3:8" x14ac:dyDescent="0.25">
      <c r="C24" s="34" t="s">
        <v>55</v>
      </c>
      <c r="D24" s="8" t="s">
        <v>41</v>
      </c>
      <c r="E24" s="9">
        <v>0.32</v>
      </c>
      <c r="F24" s="9">
        <v>0.22500000000000001</v>
      </c>
      <c r="G24" s="10">
        <v>1</v>
      </c>
      <c r="H24" s="9">
        <f t="shared" si="2"/>
        <v>7.2000000000000008E-2</v>
      </c>
    </row>
    <row r="25" spans="3:8" x14ac:dyDescent="0.25">
      <c r="C25" s="34" t="s">
        <v>56</v>
      </c>
      <c r="D25" s="8" t="s">
        <v>35</v>
      </c>
      <c r="E25" s="9">
        <v>0.32</v>
      </c>
      <c r="F25" s="9">
        <v>1.46</v>
      </c>
      <c r="G25" s="10">
        <v>1</v>
      </c>
      <c r="H25" s="9">
        <f t="shared" si="2"/>
        <v>0.4672</v>
      </c>
    </row>
    <row r="26" spans="3:8" x14ac:dyDescent="0.25">
      <c r="C26" s="34" t="s">
        <v>57</v>
      </c>
      <c r="D26" s="12" t="s">
        <v>42</v>
      </c>
      <c r="E26" s="9">
        <v>0.67</v>
      </c>
      <c r="F26" s="9">
        <v>0.22500000000000001</v>
      </c>
      <c r="G26" s="10">
        <v>1</v>
      </c>
      <c r="H26" s="9">
        <f t="shared" si="2"/>
        <v>0.15075000000000002</v>
      </c>
    </row>
    <row r="27" spans="3:8" x14ac:dyDescent="0.25">
      <c r="C27" s="34" t="s">
        <v>58</v>
      </c>
      <c r="D27" s="12" t="s">
        <v>36</v>
      </c>
      <c r="E27" s="9">
        <v>0.67</v>
      </c>
      <c r="F27" s="9">
        <v>1.4</v>
      </c>
      <c r="G27" s="10">
        <v>1</v>
      </c>
      <c r="H27" s="9">
        <f t="shared" si="2"/>
        <v>0.93799999999999994</v>
      </c>
    </row>
    <row r="28" spans="3:8" x14ac:dyDescent="0.25">
      <c r="E28" s="11"/>
      <c r="F28" s="67" t="s">
        <v>37</v>
      </c>
      <c r="G28" s="67"/>
      <c r="H28" s="35">
        <f>SUM(H22:H27)</f>
        <v>2.7651000000000003</v>
      </c>
    </row>
    <row r="30" spans="3:8" x14ac:dyDescent="0.25">
      <c r="D30" s="64" t="s">
        <v>43</v>
      </c>
      <c r="E30" s="65"/>
      <c r="F30" s="65"/>
      <c r="G30" s="65"/>
      <c r="H30" s="66"/>
    </row>
    <row r="31" spans="3:8" ht="30" x14ac:dyDescent="0.25">
      <c r="D31" s="6"/>
      <c r="E31" s="7" t="s">
        <v>29</v>
      </c>
      <c r="F31" s="7" t="s">
        <v>30</v>
      </c>
      <c r="G31" s="7" t="s">
        <v>31</v>
      </c>
      <c r="H31" s="7" t="s">
        <v>32</v>
      </c>
    </row>
    <row r="32" spans="3:8" x14ac:dyDescent="0.25">
      <c r="C32" s="34" t="s">
        <v>52</v>
      </c>
      <c r="D32" s="8" t="s">
        <v>33</v>
      </c>
      <c r="E32" s="9">
        <v>1.41</v>
      </c>
      <c r="F32" s="9">
        <v>0.92</v>
      </c>
      <c r="G32" s="10">
        <v>1</v>
      </c>
      <c r="H32" s="9">
        <f>E32*F32*G32</f>
        <v>1.2971999999999999</v>
      </c>
    </row>
    <row r="33" spans="3:8" x14ac:dyDescent="0.25">
      <c r="C33" s="34" t="s">
        <v>53</v>
      </c>
      <c r="D33" s="8" t="s">
        <v>34</v>
      </c>
      <c r="E33" s="9">
        <v>0.31</v>
      </c>
      <c r="F33" s="9">
        <v>1.67</v>
      </c>
      <c r="G33" s="10">
        <v>3</v>
      </c>
      <c r="H33" s="9">
        <f t="shared" ref="H33:H35" si="3">E33*F33*G33</f>
        <v>1.5530999999999997</v>
      </c>
    </row>
    <row r="34" spans="3:8" x14ac:dyDescent="0.25">
      <c r="C34" s="34" t="s">
        <v>54</v>
      </c>
      <c r="D34" s="8" t="s">
        <v>35</v>
      </c>
      <c r="E34" s="9">
        <v>0.51</v>
      </c>
      <c r="F34" s="9">
        <v>1.63</v>
      </c>
      <c r="G34" s="10">
        <v>1</v>
      </c>
      <c r="H34" s="9">
        <f t="shared" si="3"/>
        <v>0.83129999999999993</v>
      </c>
    </row>
    <row r="35" spans="3:8" x14ac:dyDescent="0.25">
      <c r="C35" s="34" t="s">
        <v>55</v>
      </c>
      <c r="D35" s="8" t="s">
        <v>36</v>
      </c>
      <c r="E35" s="9">
        <v>0.69</v>
      </c>
      <c r="F35" s="9">
        <v>1.67</v>
      </c>
      <c r="G35" s="10">
        <v>1</v>
      </c>
      <c r="H35" s="9">
        <f t="shared" si="3"/>
        <v>1.1522999999999999</v>
      </c>
    </row>
    <row r="36" spans="3:8" x14ac:dyDescent="0.25">
      <c r="E36" s="11"/>
      <c r="F36" s="67" t="s">
        <v>37</v>
      </c>
      <c r="G36" s="67"/>
      <c r="H36" s="35">
        <f>SUM(H32:H35)</f>
        <v>4.8338999999999999</v>
      </c>
    </row>
    <row r="39" spans="3:8" x14ac:dyDescent="0.25">
      <c r="D39" s="64" t="s">
        <v>44</v>
      </c>
      <c r="E39" s="65"/>
      <c r="F39" s="65"/>
      <c r="G39" s="65"/>
      <c r="H39" s="66"/>
    </row>
    <row r="40" spans="3:8" ht="30" x14ac:dyDescent="0.25">
      <c r="D40" s="6"/>
      <c r="E40" s="7" t="s">
        <v>29</v>
      </c>
      <c r="F40" s="7" t="s">
        <v>30</v>
      </c>
      <c r="G40" s="7" t="s">
        <v>31</v>
      </c>
      <c r="H40" s="7" t="s">
        <v>32</v>
      </c>
    </row>
    <row r="41" spans="3:8" x14ac:dyDescent="0.25">
      <c r="C41" s="34" t="s">
        <v>52</v>
      </c>
      <c r="D41" s="8" t="s">
        <v>33</v>
      </c>
      <c r="E41" s="9">
        <v>1.24</v>
      </c>
      <c r="F41" s="9">
        <v>0.72</v>
      </c>
      <c r="G41" s="10">
        <v>1</v>
      </c>
      <c r="H41" s="9">
        <f>E41*F41*G41</f>
        <v>0.89279999999999993</v>
      </c>
    </row>
    <row r="42" spans="3:8" x14ac:dyDescent="0.25">
      <c r="C42" s="34" t="s">
        <v>53</v>
      </c>
      <c r="D42" s="8" t="s">
        <v>34</v>
      </c>
      <c r="E42" s="9">
        <v>0.38</v>
      </c>
      <c r="F42" s="9">
        <v>1.47</v>
      </c>
      <c r="G42" s="10">
        <v>3</v>
      </c>
      <c r="H42" s="9">
        <f t="shared" ref="H42:H44" si="4">E42*F42*G42</f>
        <v>1.6758</v>
      </c>
    </row>
    <row r="43" spans="3:8" x14ac:dyDescent="0.25">
      <c r="C43" s="34" t="s">
        <v>54</v>
      </c>
      <c r="D43" s="8" t="s">
        <v>35</v>
      </c>
      <c r="E43" s="9">
        <v>0.49</v>
      </c>
      <c r="F43" s="9">
        <v>1.4</v>
      </c>
      <c r="G43" s="10">
        <v>1</v>
      </c>
      <c r="H43" s="9">
        <f t="shared" si="4"/>
        <v>0.68599999999999994</v>
      </c>
    </row>
    <row r="44" spans="3:8" x14ac:dyDescent="0.25">
      <c r="C44" s="34" t="s">
        <v>55</v>
      </c>
      <c r="D44" s="8" t="s">
        <v>36</v>
      </c>
      <c r="E44" s="9">
        <v>0.53</v>
      </c>
      <c r="F44" s="9">
        <v>1.47</v>
      </c>
      <c r="G44" s="10">
        <v>1</v>
      </c>
      <c r="H44" s="9">
        <f t="shared" si="4"/>
        <v>0.77910000000000001</v>
      </c>
    </row>
    <row r="45" spans="3:8" x14ac:dyDescent="0.25">
      <c r="E45" s="11"/>
      <c r="F45" s="67" t="s">
        <v>37</v>
      </c>
      <c r="G45" s="67"/>
      <c r="H45" s="35">
        <f>SUM(H41:H44)</f>
        <v>4.0336999999999996</v>
      </c>
    </row>
    <row r="48" spans="3:8" x14ac:dyDescent="0.25">
      <c r="D48" s="64" t="s">
        <v>45</v>
      </c>
      <c r="E48" s="65"/>
      <c r="F48" s="65"/>
      <c r="G48" s="65"/>
      <c r="H48" s="66"/>
    </row>
    <row r="49" spans="3:8" ht="30" x14ac:dyDescent="0.25">
      <c r="D49" s="6"/>
      <c r="E49" s="7" t="s">
        <v>29</v>
      </c>
      <c r="F49" s="7" t="s">
        <v>30</v>
      </c>
      <c r="G49" s="7" t="s">
        <v>31</v>
      </c>
      <c r="H49" s="7" t="s">
        <v>32</v>
      </c>
    </row>
    <row r="50" spans="3:8" ht="21.6" customHeight="1" x14ac:dyDescent="0.25">
      <c r="C50" s="34" t="s">
        <v>52</v>
      </c>
      <c r="D50" s="13" t="s">
        <v>40</v>
      </c>
      <c r="E50" s="14">
        <v>1.38</v>
      </c>
      <c r="F50" s="14">
        <v>0.35</v>
      </c>
      <c r="G50" s="14">
        <v>1</v>
      </c>
      <c r="H50" s="9">
        <f t="shared" ref="H50" si="5">E50*F50*G50</f>
        <v>0.48299999999999993</v>
      </c>
    </row>
    <row r="51" spans="3:8" x14ac:dyDescent="0.25">
      <c r="C51" s="34" t="s">
        <v>53</v>
      </c>
      <c r="D51" s="8" t="s">
        <v>33</v>
      </c>
      <c r="E51" s="15">
        <v>1.38</v>
      </c>
      <c r="F51" s="15">
        <v>0.55000000000000004</v>
      </c>
      <c r="G51" s="16">
        <v>1</v>
      </c>
      <c r="H51" s="9">
        <f>E51*F51*G51</f>
        <v>0.75900000000000001</v>
      </c>
    </row>
    <row r="52" spans="3:8" x14ac:dyDescent="0.25">
      <c r="C52" s="34" t="s">
        <v>55</v>
      </c>
      <c r="D52" s="8" t="s">
        <v>34</v>
      </c>
      <c r="E52" s="15">
        <v>0.28000000000000003</v>
      </c>
      <c r="F52" s="15">
        <v>1.72</v>
      </c>
      <c r="G52" s="16">
        <v>3</v>
      </c>
      <c r="H52" s="9">
        <f t="shared" ref="H52:H55" si="6">E52*F52*G52</f>
        <v>1.4448000000000001</v>
      </c>
    </row>
    <row r="53" spans="3:8" x14ac:dyDescent="0.25">
      <c r="C53" s="34" t="s">
        <v>56</v>
      </c>
      <c r="D53" s="8" t="s">
        <v>41</v>
      </c>
      <c r="E53" s="15">
        <v>0.64</v>
      </c>
      <c r="F53" s="15">
        <v>0.35</v>
      </c>
      <c r="G53" s="16">
        <v>1</v>
      </c>
      <c r="H53" s="9">
        <f t="shared" si="6"/>
        <v>0.22399999999999998</v>
      </c>
    </row>
    <row r="54" spans="3:8" x14ac:dyDescent="0.25">
      <c r="C54" s="34" t="s">
        <v>57</v>
      </c>
      <c r="D54" s="8" t="s">
        <v>35</v>
      </c>
      <c r="E54" s="15">
        <v>0.505</v>
      </c>
      <c r="F54" s="15">
        <v>1.22</v>
      </c>
      <c r="G54" s="16">
        <v>1</v>
      </c>
      <c r="H54" s="9">
        <f t="shared" si="6"/>
        <v>0.61609999999999998</v>
      </c>
    </row>
    <row r="55" spans="3:8" x14ac:dyDescent="0.25">
      <c r="C55" s="34" t="s">
        <v>58</v>
      </c>
      <c r="D55" s="8" t="s">
        <v>36</v>
      </c>
      <c r="E55" s="15">
        <v>0.64500000000000002</v>
      </c>
      <c r="F55" s="15">
        <v>1.7250000000000001</v>
      </c>
      <c r="G55" s="16">
        <v>1</v>
      </c>
      <c r="H55" s="9">
        <f t="shared" si="6"/>
        <v>1.1126250000000002</v>
      </c>
    </row>
    <row r="56" spans="3:8" x14ac:dyDescent="0.25">
      <c r="E56" s="11"/>
      <c r="F56" s="67" t="s">
        <v>37</v>
      </c>
      <c r="G56" s="67"/>
      <c r="H56" s="35">
        <f>SUM(H50:H55)</f>
        <v>4.6395249999999999</v>
      </c>
    </row>
    <row r="57" spans="3:8" x14ac:dyDescent="0.25">
      <c r="E57" s="11"/>
      <c r="F57" s="17"/>
      <c r="G57" s="17"/>
      <c r="H57" s="18"/>
    </row>
    <row r="59" spans="3:8" x14ac:dyDescent="0.25">
      <c r="D59" s="64" t="s">
        <v>51</v>
      </c>
      <c r="E59" s="65"/>
      <c r="F59" s="65"/>
      <c r="G59" s="65"/>
      <c r="H59" s="66"/>
    </row>
    <row r="60" spans="3:8" ht="30" x14ac:dyDescent="0.25">
      <c r="D60" s="6"/>
      <c r="E60" s="7" t="s">
        <v>29</v>
      </c>
      <c r="F60" s="7" t="s">
        <v>30</v>
      </c>
      <c r="G60" s="7" t="s">
        <v>31</v>
      </c>
      <c r="H60" s="7" t="s">
        <v>32</v>
      </c>
    </row>
    <row r="61" spans="3:8" x14ac:dyDescent="0.25">
      <c r="C61" s="34" t="s">
        <v>52</v>
      </c>
      <c r="D61" s="8" t="s">
        <v>33</v>
      </c>
      <c r="E61" s="9">
        <v>1.34</v>
      </c>
      <c r="F61" s="9">
        <v>1</v>
      </c>
      <c r="G61" s="10">
        <v>1</v>
      </c>
      <c r="H61" s="9">
        <f>E61*F61*G61</f>
        <v>1.34</v>
      </c>
    </row>
    <row r="62" spans="3:8" x14ac:dyDescent="0.25">
      <c r="C62" s="34" t="s">
        <v>53</v>
      </c>
      <c r="D62" s="8" t="s">
        <v>34</v>
      </c>
      <c r="E62" s="9">
        <v>0.25</v>
      </c>
      <c r="F62" s="9">
        <v>1</v>
      </c>
      <c r="G62" s="10">
        <v>2</v>
      </c>
      <c r="H62" s="9">
        <f t="shared" ref="H62:H64" si="7">E62*F62*G62</f>
        <v>0.5</v>
      </c>
    </row>
    <row r="63" spans="3:8" x14ac:dyDescent="0.25">
      <c r="C63" s="34" t="s">
        <v>54</v>
      </c>
      <c r="D63" s="8" t="s">
        <v>35</v>
      </c>
      <c r="E63" s="9">
        <v>0.495</v>
      </c>
      <c r="F63" s="9">
        <v>0.92</v>
      </c>
      <c r="G63" s="10">
        <v>1</v>
      </c>
      <c r="H63" s="9">
        <f t="shared" si="7"/>
        <v>0.45540000000000003</v>
      </c>
    </row>
    <row r="64" spans="3:8" x14ac:dyDescent="0.25">
      <c r="C64" s="34" t="s">
        <v>55</v>
      </c>
      <c r="D64" s="8" t="s">
        <v>36</v>
      </c>
      <c r="E64" s="9">
        <v>0.54500000000000004</v>
      </c>
      <c r="F64" s="9">
        <v>0.995</v>
      </c>
      <c r="G64" s="10">
        <v>1</v>
      </c>
      <c r="H64" s="9">
        <f t="shared" si="7"/>
        <v>0.54227500000000006</v>
      </c>
    </row>
    <row r="65" spans="3:8" x14ac:dyDescent="0.25">
      <c r="E65" s="11"/>
      <c r="F65" s="67" t="s">
        <v>37</v>
      </c>
      <c r="G65" s="67"/>
      <c r="H65" s="35">
        <f>SUM(H61:H64)</f>
        <v>2.8376749999999999</v>
      </c>
    </row>
    <row r="68" spans="3:8" x14ac:dyDescent="0.25">
      <c r="D68" s="64" t="s">
        <v>46</v>
      </c>
      <c r="E68" s="65"/>
      <c r="F68" s="65"/>
      <c r="G68" s="65"/>
      <c r="H68" s="66"/>
    </row>
    <row r="69" spans="3:8" ht="30" x14ac:dyDescent="0.25">
      <c r="D69" s="6"/>
      <c r="E69" s="7" t="s">
        <v>29</v>
      </c>
      <c r="F69" s="7" t="s">
        <v>30</v>
      </c>
      <c r="G69" s="7" t="s">
        <v>31</v>
      </c>
      <c r="H69" s="7" t="s">
        <v>32</v>
      </c>
    </row>
    <row r="70" spans="3:8" x14ac:dyDescent="0.25">
      <c r="C70" s="34" t="s">
        <v>52</v>
      </c>
      <c r="D70" s="8" t="s">
        <v>33</v>
      </c>
      <c r="E70" s="9">
        <v>1.34</v>
      </c>
      <c r="F70" s="9">
        <v>0.99</v>
      </c>
      <c r="G70" s="10">
        <v>1</v>
      </c>
      <c r="H70" s="9">
        <f>E70*F70*G70</f>
        <v>1.3266</v>
      </c>
    </row>
    <row r="71" spans="3:8" x14ac:dyDescent="0.25">
      <c r="C71" s="34" t="s">
        <v>53</v>
      </c>
      <c r="D71" s="8" t="s">
        <v>34</v>
      </c>
      <c r="E71" s="9">
        <v>0.24</v>
      </c>
      <c r="F71" s="9">
        <v>1.74</v>
      </c>
      <c r="G71" s="10">
        <v>3</v>
      </c>
      <c r="H71" s="9">
        <f t="shared" ref="H71:H73" si="8">E71*F71*G71</f>
        <v>1.2527999999999999</v>
      </c>
    </row>
    <row r="72" spans="3:8" x14ac:dyDescent="0.25">
      <c r="C72" s="34" t="s">
        <v>54</v>
      </c>
      <c r="D72" s="8" t="s">
        <v>35</v>
      </c>
      <c r="E72" s="9">
        <v>0.49</v>
      </c>
      <c r="F72" s="9">
        <v>1.66</v>
      </c>
      <c r="G72" s="10">
        <v>1</v>
      </c>
      <c r="H72" s="9">
        <f t="shared" si="8"/>
        <v>0.8133999999999999</v>
      </c>
    </row>
    <row r="73" spans="3:8" x14ac:dyDescent="0.25">
      <c r="C73" s="34" t="s">
        <v>55</v>
      </c>
      <c r="D73" s="8" t="s">
        <v>36</v>
      </c>
      <c r="E73" s="9">
        <v>0.53</v>
      </c>
      <c r="F73" s="9">
        <v>1.74</v>
      </c>
      <c r="G73" s="10">
        <v>1</v>
      </c>
      <c r="H73" s="9">
        <f t="shared" si="8"/>
        <v>0.92220000000000002</v>
      </c>
    </row>
    <row r="74" spans="3:8" x14ac:dyDescent="0.25">
      <c r="E74" s="11"/>
      <c r="F74" s="67" t="s">
        <v>37</v>
      </c>
      <c r="G74" s="67"/>
      <c r="H74" s="35">
        <f>SUM(H70:H73)</f>
        <v>4.3149999999999995</v>
      </c>
    </row>
    <row r="77" spans="3:8" x14ac:dyDescent="0.25">
      <c r="D77" s="64" t="s">
        <v>47</v>
      </c>
      <c r="E77" s="65"/>
      <c r="F77" s="65"/>
      <c r="G77" s="65"/>
      <c r="H77" s="66"/>
    </row>
    <row r="78" spans="3:8" ht="30" x14ac:dyDescent="0.25">
      <c r="D78" s="6"/>
      <c r="E78" s="7" t="s">
        <v>29</v>
      </c>
      <c r="F78" s="7" t="s">
        <v>30</v>
      </c>
      <c r="G78" s="7" t="s">
        <v>31</v>
      </c>
      <c r="H78" s="7" t="s">
        <v>32</v>
      </c>
    </row>
    <row r="79" spans="3:8" x14ac:dyDescent="0.25">
      <c r="C79" s="34" t="s">
        <v>52</v>
      </c>
      <c r="D79" s="8" t="s">
        <v>33</v>
      </c>
      <c r="E79" s="9">
        <v>1.34</v>
      </c>
      <c r="F79" s="9">
        <v>0.99</v>
      </c>
      <c r="G79" s="10">
        <v>1</v>
      </c>
      <c r="H79" s="9">
        <f>E79*F79*G79</f>
        <v>1.3266</v>
      </c>
    </row>
    <row r="80" spans="3:8" x14ac:dyDescent="0.25">
      <c r="C80" s="34" t="s">
        <v>53</v>
      </c>
      <c r="D80" s="8" t="s">
        <v>34</v>
      </c>
      <c r="E80" s="9">
        <v>0.24</v>
      </c>
      <c r="F80" s="9">
        <v>1.74</v>
      </c>
      <c r="G80" s="10">
        <v>3</v>
      </c>
      <c r="H80" s="9">
        <f t="shared" ref="H80:H82" si="9">E80*F80*G80</f>
        <v>1.2527999999999999</v>
      </c>
    </row>
    <row r="81" spans="3:8" x14ac:dyDescent="0.25">
      <c r="C81" s="34" t="s">
        <v>54</v>
      </c>
      <c r="D81" s="8" t="s">
        <v>35</v>
      </c>
      <c r="E81" s="9">
        <v>0.49</v>
      </c>
      <c r="F81" s="9">
        <v>1.66</v>
      </c>
      <c r="G81" s="10">
        <v>1</v>
      </c>
      <c r="H81" s="9">
        <f t="shared" si="9"/>
        <v>0.8133999999999999</v>
      </c>
    </row>
    <row r="82" spans="3:8" x14ac:dyDescent="0.25">
      <c r="C82" s="34" t="s">
        <v>55</v>
      </c>
      <c r="D82" s="8" t="s">
        <v>36</v>
      </c>
      <c r="E82" s="9">
        <v>0.62</v>
      </c>
      <c r="F82" s="9">
        <v>1.74</v>
      </c>
      <c r="G82" s="10">
        <v>1</v>
      </c>
      <c r="H82" s="9">
        <f t="shared" si="9"/>
        <v>1.0788</v>
      </c>
    </row>
    <row r="83" spans="3:8" x14ac:dyDescent="0.25">
      <c r="E83" s="11"/>
      <c r="F83" s="63" t="s">
        <v>37</v>
      </c>
      <c r="G83" s="63"/>
      <c r="H83" s="33">
        <f>SUM(H79:H82)</f>
        <v>4.4715999999999996</v>
      </c>
    </row>
    <row r="84" spans="3:8" x14ac:dyDescent="0.25">
      <c r="E84" s="11"/>
      <c r="F84" s="17"/>
      <c r="G84" s="17"/>
      <c r="H84" s="18"/>
    </row>
    <row r="86" spans="3:8" x14ac:dyDescent="0.25">
      <c r="D86" s="64" t="s">
        <v>59</v>
      </c>
      <c r="E86" s="65"/>
      <c r="F86" s="65"/>
      <c r="G86" s="65"/>
      <c r="H86" s="66"/>
    </row>
    <row r="87" spans="3:8" ht="30" x14ac:dyDescent="0.25">
      <c r="D87" s="6"/>
      <c r="E87" s="42" t="s">
        <v>29</v>
      </c>
      <c r="F87" s="42" t="s">
        <v>30</v>
      </c>
      <c r="G87" s="42" t="s">
        <v>31</v>
      </c>
      <c r="H87" s="42" t="s">
        <v>32</v>
      </c>
    </row>
    <row r="88" spans="3:8" x14ac:dyDescent="0.25">
      <c r="C88" s="34" t="s">
        <v>52</v>
      </c>
      <c r="D88" s="8" t="s">
        <v>60</v>
      </c>
      <c r="E88" s="9">
        <v>0.63</v>
      </c>
      <c r="F88" s="9">
        <v>1.33</v>
      </c>
      <c r="G88" s="10">
        <v>1</v>
      </c>
      <c r="H88" s="9">
        <f>E88*F88*G88</f>
        <v>0.83790000000000009</v>
      </c>
    </row>
    <row r="89" spans="3:8" x14ac:dyDescent="0.25">
      <c r="E89" s="11"/>
      <c r="F89" s="63" t="s">
        <v>37</v>
      </c>
      <c r="G89" s="63"/>
      <c r="H89" s="33">
        <f>SUM(H88:H88)</f>
        <v>0.83790000000000009</v>
      </c>
    </row>
  </sheetData>
  <mergeCells count="21">
    <mergeCell ref="D86:H86"/>
    <mergeCell ref="F89:G89"/>
    <mergeCell ref="A1:L3"/>
    <mergeCell ref="D77:H77"/>
    <mergeCell ref="D4:H4"/>
    <mergeCell ref="F10:G10"/>
    <mergeCell ref="D12:H12"/>
    <mergeCell ref="F18:G18"/>
    <mergeCell ref="D20:H20"/>
    <mergeCell ref="F28:G28"/>
    <mergeCell ref="F83:G83"/>
    <mergeCell ref="D30:H30"/>
    <mergeCell ref="D59:H59"/>
    <mergeCell ref="F65:G65"/>
    <mergeCell ref="D68:H68"/>
    <mergeCell ref="F74:G74"/>
    <mergeCell ref="F36:G36"/>
    <mergeCell ref="D39:H39"/>
    <mergeCell ref="F45:G45"/>
    <mergeCell ref="D48:H48"/>
    <mergeCell ref="F56:G5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15" zoomScaleNormal="100" zoomScaleSheetLayoutView="115" workbookViewId="0">
      <selection activeCell="J478" sqref="J478"/>
    </sheetView>
  </sheetViews>
  <sheetFormatPr defaultRowHeight="15" x14ac:dyDescent="0.25"/>
  <cols>
    <col min="8" max="8" width="42.85546875" customWidth="1"/>
    <col min="9" max="9" width="10.5703125" customWidth="1"/>
    <col min="10" max="10" width="24.42578125" customWidth="1"/>
    <col min="11" max="11" width="42.42578125" customWidth="1"/>
  </cols>
  <sheetData/>
  <pageMargins left="0.7" right="0.7" top="0.75" bottom="0.75" header="0.3" footer="0.3"/>
  <pageSetup paperSize="9" scale="93" orientation="portrait" verticalDpi="0" r:id="rId1"/>
  <rowBreaks count="8" manualBreakCount="8">
    <brk id="53" max="7" man="1"/>
    <brk id="105" max="7" man="1"/>
    <brk id="159" max="7" man="1"/>
    <brk id="212" max="7" man="1"/>
    <brk id="264" max="7" man="1"/>
    <brk id="371" max="7" man="1"/>
    <brk id="424" max="7" man="1"/>
    <brk id="47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IZRAČUN</vt:lpstr>
      <vt:lpstr>MJERE KUĆICA</vt:lpstr>
      <vt:lpstr>NACRTI KUĆICA I OPREME</vt:lpstr>
      <vt:lpstr>IZRAČUN!Print_Area</vt:lpstr>
      <vt:lpstr>'MJERE KUĆICA'!Print_Area</vt:lpstr>
      <vt:lpstr>'NACRTI KUĆICA I OPREME'!Print_Area</vt:lpstr>
      <vt:lpstr>IZRAČUN!Print_Titles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Ronald Radojević</cp:lastModifiedBy>
  <cp:lastPrinted>2021-10-22T12:54:29Z</cp:lastPrinted>
  <dcterms:created xsi:type="dcterms:W3CDTF">2012-09-18T08:40:16Z</dcterms:created>
  <dcterms:modified xsi:type="dcterms:W3CDTF">2023-10-10T10:28:32Z</dcterms:modified>
</cp:coreProperties>
</file>